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2 - Producten\EZ3 -combi-sl-meterkast-pv-boiler\"/>
    </mc:Choice>
  </mc:AlternateContent>
  <xr:revisionPtr revIDLastSave="0" documentId="13_ncr:1_{AE855B48-4240-44E3-83A8-244B326A524E}" xr6:coauthVersionLast="47" xr6:coauthVersionMax="47" xr10:uidLastSave="{00000000-0000-0000-0000-000000000000}"/>
  <bookViews>
    <workbookView xWindow="-120" yWindow="-120" windowWidth="35850" windowHeight="21840" xr2:uid="{00000000-000D-0000-FFFF-FFFF00000000}"/>
  </bookViews>
  <sheets>
    <sheet name="Blad1" sheetId="1" r:id="rId1"/>
  </sheets>
  <definedNames>
    <definedName name="_xlnm.Print_Area" localSheetId="0">Blad1!$A$1:$Z$61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52" i="1" l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0" i="1"/>
  <c r="Y30" i="1" s="1"/>
  <c r="X29" i="1"/>
  <c r="Y29" i="1" s="1"/>
  <c r="X27" i="1"/>
  <c r="Y27" i="1" s="1"/>
  <c r="X25" i="1"/>
  <c r="Y25" i="1" s="1"/>
  <c r="X24" i="1"/>
  <c r="Y24" i="1" s="1"/>
  <c r="X23" i="1"/>
  <c r="Y23" i="1" s="1"/>
  <c r="X22" i="1"/>
  <c r="X20" i="1"/>
  <c r="X19" i="1"/>
  <c r="X17" i="1"/>
  <c r="X16" i="1"/>
  <c r="X12" i="1"/>
  <c r="X11" i="1"/>
  <c r="X10" i="1"/>
  <c r="X9" i="1"/>
  <c r="X8" i="1"/>
  <c r="X7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T31" i="1" s="1"/>
  <c r="S28" i="1"/>
  <c r="T28" i="1" s="1"/>
  <c r="S26" i="1"/>
  <c r="T26" i="1" s="1"/>
  <c r="S24" i="1"/>
  <c r="T24" i="1" s="1"/>
  <c r="S23" i="1"/>
  <c r="T23" i="1" s="1"/>
  <c r="S21" i="1"/>
  <c r="S20" i="1"/>
  <c r="S19" i="1"/>
  <c r="S18" i="1"/>
  <c r="S16" i="1"/>
  <c r="S15" i="1"/>
  <c r="S14" i="1"/>
  <c r="S13" i="1"/>
  <c r="S9" i="1"/>
  <c r="S8" i="1"/>
  <c r="S7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O31" i="1" s="1"/>
  <c r="N30" i="1"/>
  <c r="O30" i="1" s="1"/>
  <c r="N28" i="1"/>
  <c r="O28" i="1" s="1"/>
  <c r="N27" i="1"/>
  <c r="O27" i="1" s="1"/>
  <c r="N26" i="1"/>
  <c r="O26" i="1" s="1"/>
  <c r="N25" i="1"/>
  <c r="O25" i="1" s="1"/>
  <c r="N22" i="1"/>
  <c r="N21" i="1"/>
  <c r="N18" i="1"/>
  <c r="N17" i="1"/>
  <c r="N15" i="1"/>
  <c r="N14" i="1"/>
  <c r="N13" i="1"/>
  <c r="N12" i="1"/>
  <c r="N11" i="1"/>
  <c r="N10" i="1"/>
  <c r="G31" i="1" l="1"/>
  <c r="I31" i="1" s="1"/>
  <c r="X31" i="1" s="1"/>
  <c r="Y31" i="1" s="1"/>
  <c r="G30" i="1"/>
  <c r="I30" i="1" s="1"/>
  <c r="S30" i="1" s="1"/>
  <c r="T30" i="1" s="1"/>
  <c r="G29" i="1"/>
  <c r="I29" i="1" s="1"/>
  <c r="G28" i="1"/>
  <c r="I28" i="1" s="1"/>
  <c r="X28" i="1" s="1"/>
  <c r="Y28" i="1" s="1"/>
  <c r="G27" i="1"/>
  <c r="I27" i="1" s="1"/>
  <c r="S27" i="1" s="1"/>
  <c r="T27" i="1" s="1"/>
  <c r="G26" i="1"/>
  <c r="I26" i="1" s="1"/>
  <c r="X26" i="1" s="1"/>
  <c r="Y26" i="1" s="1"/>
  <c r="G25" i="1"/>
  <c r="I25" i="1" s="1"/>
  <c r="S25" i="1" s="1"/>
  <c r="T25" i="1" s="1"/>
  <c r="G24" i="1"/>
  <c r="I24" i="1" s="1"/>
  <c r="N24" i="1" s="1"/>
  <c r="O24" i="1" s="1"/>
  <c r="G23" i="1"/>
  <c r="I23" i="1" s="1"/>
  <c r="N23" i="1" s="1"/>
  <c r="O23" i="1" s="1"/>
  <c r="G22" i="1"/>
  <c r="I22" i="1" s="1"/>
  <c r="S22" i="1" s="1"/>
  <c r="G21" i="1"/>
  <c r="I21" i="1" s="1"/>
  <c r="X21" i="1" s="1"/>
  <c r="G20" i="1"/>
  <c r="I20" i="1" s="1"/>
  <c r="N20" i="1" s="1"/>
  <c r="G19" i="1"/>
  <c r="I19" i="1" s="1"/>
  <c r="N19" i="1" s="1"/>
  <c r="G18" i="1"/>
  <c r="I18" i="1" s="1"/>
  <c r="X18" i="1" s="1"/>
  <c r="G17" i="1"/>
  <c r="I17" i="1" s="1"/>
  <c r="S17" i="1" s="1"/>
  <c r="G16" i="1"/>
  <c r="I16" i="1" s="1"/>
  <c r="N16" i="1" s="1"/>
  <c r="G15" i="1"/>
  <c r="I15" i="1" s="1"/>
  <c r="X15" i="1" s="1"/>
  <c r="G14" i="1"/>
  <c r="I14" i="1" s="1"/>
  <c r="X14" i="1" s="1"/>
  <c r="G13" i="1"/>
  <c r="I13" i="1" s="1"/>
  <c r="X13" i="1" s="1"/>
  <c r="G12" i="1"/>
  <c r="I12" i="1" s="1"/>
  <c r="S12" i="1" s="1"/>
  <c r="G11" i="1"/>
  <c r="I11" i="1" s="1"/>
  <c r="S11" i="1" s="1"/>
  <c r="G10" i="1"/>
  <c r="I10" i="1" s="1"/>
  <c r="S10" i="1" s="1"/>
  <c r="G9" i="1"/>
  <c r="I9" i="1" s="1"/>
  <c r="N9" i="1" s="1"/>
  <c r="G8" i="1"/>
  <c r="I8" i="1" s="1"/>
  <c r="N8" i="1" s="1"/>
  <c r="G7" i="1"/>
  <c r="I7" i="1" s="1"/>
  <c r="N7" i="1" s="1"/>
  <c r="N29" i="1" l="1"/>
  <c r="O29" i="1" s="1"/>
  <c r="S29" i="1"/>
  <c r="T29" i="1" s="1"/>
  <c r="E59" i="1"/>
  <c r="E60" i="1" s="1"/>
  <c r="E61" i="1" s="1"/>
  <c r="P59" i="1" l="1"/>
  <c r="P60" i="1" s="1"/>
  <c r="O57" i="1"/>
  <c r="O58" i="1" s="1"/>
  <c r="N57" i="1"/>
  <c r="N58" i="1" s="1"/>
  <c r="N59" i="1"/>
  <c r="N60" i="1" s="1"/>
  <c r="O59" i="1"/>
  <c r="O60" i="1" s="1"/>
  <c r="P57" i="1"/>
  <c r="P58" i="1" s="1"/>
  <c r="N61" i="1" l="1"/>
  <c r="P61" i="1"/>
  <c r="O61" i="1"/>
</calcChain>
</file>

<file path=xl/sharedStrings.xml><?xml version="1.0" encoding="utf-8"?>
<sst xmlns="http://schemas.openxmlformats.org/spreadsheetml/2006/main" count="117" uniqueCount="70">
  <si>
    <t>Fase verdeling</t>
  </si>
  <si>
    <t xml:space="preserve">Groep </t>
  </si>
  <si>
    <t>Omschrijving</t>
  </si>
  <si>
    <t>Vermogen</t>
  </si>
  <si>
    <t>Aantal</t>
  </si>
  <si>
    <t>Totaal</t>
  </si>
  <si>
    <t>gelijktijdigheid</t>
  </si>
  <si>
    <t>Afschakelen</t>
  </si>
  <si>
    <t>L1</t>
  </si>
  <si>
    <t>L2</t>
  </si>
  <si>
    <t>L3</t>
  </si>
  <si>
    <t>#</t>
  </si>
  <si>
    <t>Watt</t>
  </si>
  <si>
    <t>select</t>
  </si>
  <si>
    <t>(Watt)</t>
  </si>
  <si>
    <t>wcd algemeen</t>
  </si>
  <si>
    <t>lichtpunt</t>
  </si>
  <si>
    <t>inbouw spotjes</t>
  </si>
  <si>
    <t>vaatwasser</t>
  </si>
  <si>
    <t>wasmachine</t>
  </si>
  <si>
    <t>Totalen</t>
  </si>
  <si>
    <t>Totaal Watt</t>
  </si>
  <si>
    <t>Max watt</t>
  </si>
  <si>
    <t>Totaal Amp</t>
  </si>
  <si>
    <t>Max Amp</t>
  </si>
  <si>
    <t>&lt;-- resultaat zonder afschakelen</t>
  </si>
  <si>
    <t>Amp per fase</t>
  </si>
  <si>
    <t>Afschakel Watt</t>
  </si>
  <si>
    <t>Afschakel Amp</t>
  </si>
  <si>
    <t>Resultaat Amp</t>
  </si>
  <si>
    <t>|</t>
  </si>
  <si>
    <t>-------&gt;</t>
  </si>
  <si>
    <t>&lt;-- resultaat bij afschakelen (groen is OK, rood FOUT)</t>
  </si>
  <si>
    <t>Groen is OK, geel is FOUT (meer dan 1 fase of geen fase gekozen voor een groep)</t>
  </si>
  <si>
    <t>Hoofdzekering (A)</t>
  </si>
  <si>
    <t>&lt;-- Kiezen</t>
  </si>
  <si>
    <t>wasdroger</t>
  </si>
  <si>
    <t>Slimme meterkast configurator v4.0</t>
  </si>
  <si>
    <t>relais</t>
  </si>
  <si>
    <t>PRIO</t>
  </si>
  <si>
    <t>Versie 9-dec-2022</t>
  </si>
  <si>
    <t>koelkast</t>
  </si>
  <si>
    <t>vriezer</t>
  </si>
  <si>
    <t>oven</t>
  </si>
  <si>
    <t>keuken boiler</t>
  </si>
  <si>
    <t>kooktoestel F1</t>
  </si>
  <si>
    <t>kooktoestel F2</t>
  </si>
  <si>
    <t>tapwater boiler</t>
  </si>
  <si>
    <t>Clage CEX (3 fasen)</t>
  </si>
  <si>
    <t>E-verwarming</t>
  </si>
  <si>
    <t xml:space="preserve">                                       -----------&gt; Vul een 3 fase apparaat fictief in op 3 groepen</t>
  </si>
  <si>
    <t xml:space="preserve">         -------&gt; Rode tekst = hulprelais nodig (&gt;3000 Watt)</t>
  </si>
  <si>
    <t>Volgorde invullen kolommen:</t>
  </si>
  <si>
    <t>Voor hoofdzekering bewaking</t>
  </si>
  <si>
    <t>een 1 geeft selectie aan</t>
  </si>
  <si>
    <t>Voor de standaard versie prio 1 t/m 3 bruikbaar</t>
  </si>
  <si>
    <t>een 1 geeft selectie aan, corresponderende cel kolom J moet groen worden</t>
  </si>
  <si>
    <t>Kolom</t>
  </si>
  <si>
    <t>C,D</t>
  </si>
  <si>
    <t>E</t>
  </si>
  <si>
    <t>F</t>
  </si>
  <si>
    <t>H</t>
  </si>
  <si>
    <t>K,P,U</t>
  </si>
  <si>
    <t>J</t>
  </si>
  <si>
    <t>L,Q,V</t>
  </si>
  <si>
    <t>Bepaal groepen en vul de omschrijving</t>
  </si>
  <si>
    <t>Gelijktijdigheid</t>
  </si>
  <si>
    <t xml:space="preserve">Verdeel de belasting evenwichtig over de fasen </t>
  </si>
  <si>
    <t>Markeer apparaten die mogen en kunnen afschakelen</t>
  </si>
  <si>
    <t>Bepaal prioriteit van afschakelen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</si>
</sst>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10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48235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18" fillId="37" borderId="25" xfId="0" applyFont="1" applyFill="1" applyBorder="1" applyAlignment="1">
      <alignment horizontal="center"/>
    </xf>
    <xf numFmtId="0" fontId="18" fillId="37" borderId="28" xfId="0" applyFont="1" applyFill="1" applyBorder="1" applyAlignment="1">
      <alignment horizontal="center"/>
    </xf>
    <xf numFmtId="0" fontId="0" fillId="36" borderId="28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24" xfId="0" applyBorder="1"/>
    <xf numFmtId="0" fontId="0" fillId="0" borderId="26" xfId="0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0" fillId="0" borderId="27" xfId="0" applyBorder="1"/>
    <xf numFmtId="1" fontId="0" fillId="0" borderId="29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" fontId="0" fillId="0" borderId="40" xfId="0" applyNumberFormat="1" applyBorder="1" applyAlignment="1">
      <alignment horizontal="center"/>
    </xf>
    <xf numFmtId="0" fontId="0" fillId="0" borderId="30" xfId="0" applyBorder="1"/>
    <xf numFmtId="1" fontId="0" fillId="0" borderId="31" xfId="0" applyNumberForma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1" fontId="0" fillId="0" borderId="0" xfId="0" applyNumberFormat="1" applyAlignment="1">
      <alignment horizontal="left"/>
    </xf>
    <xf numFmtId="0" fontId="18" fillId="36" borderId="46" xfId="0" applyFont="1" applyFill="1" applyBorder="1" applyAlignment="1">
      <alignment horizontal="center"/>
    </xf>
    <xf numFmtId="0" fontId="18" fillId="36" borderId="47" xfId="0" applyFont="1" applyFill="1" applyBorder="1" applyAlignment="1">
      <alignment horizontal="center"/>
    </xf>
    <xf numFmtId="0" fontId="0" fillId="36" borderId="47" xfId="0" applyFill="1" applyBorder="1" applyAlignment="1">
      <alignment horizontal="center"/>
    </xf>
    <xf numFmtId="0" fontId="18" fillId="39" borderId="25" xfId="0" applyFont="1" applyFill="1" applyBorder="1" applyAlignment="1">
      <alignment horizontal="center"/>
    </xf>
    <xf numFmtId="0" fontId="18" fillId="39" borderId="28" xfId="0" applyFont="1" applyFill="1" applyBorder="1" applyAlignment="1">
      <alignment horizontal="center"/>
    </xf>
    <xf numFmtId="0" fontId="18" fillId="40" borderId="26" xfId="0" applyFont="1" applyFill="1" applyBorder="1" applyAlignment="1">
      <alignment horizontal="center"/>
    </xf>
    <xf numFmtId="0" fontId="18" fillId="40" borderId="29" xfId="0" applyFont="1" applyFill="1" applyBorder="1" applyAlignment="1">
      <alignment horizontal="center"/>
    </xf>
    <xf numFmtId="1" fontId="0" fillId="0" borderId="0" xfId="0" applyNumberFormat="1" applyAlignment="1">
      <alignment horizontal="right"/>
    </xf>
    <xf numFmtId="0" fontId="21" fillId="0" borderId="0" xfId="0" applyFont="1"/>
    <xf numFmtId="0" fontId="23" fillId="33" borderId="14" xfId="0" applyFont="1" applyFill="1" applyBorder="1" applyAlignment="1">
      <alignment horizontal="center"/>
    </xf>
    <xf numFmtId="0" fontId="23" fillId="33" borderId="15" xfId="0" applyFont="1" applyFill="1" applyBorder="1" applyAlignment="1">
      <alignment horizontal="center"/>
    </xf>
    <xf numFmtId="0" fontId="23" fillId="34" borderId="17" xfId="0" applyFont="1" applyFill="1" applyBorder="1" applyAlignment="1">
      <alignment horizontal="center"/>
    </xf>
    <xf numFmtId="0" fontId="23" fillId="34" borderId="13" xfId="0" applyFont="1" applyFill="1" applyBorder="1" applyAlignment="1">
      <alignment horizontal="center"/>
    </xf>
    <xf numFmtId="0" fontId="23" fillId="34" borderId="16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2" fillId="37" borderId="20" xfId="0" applyFont="1" applyFill="1" applyBorder="1" applyAlignment="1">
      <alignment horizontal="center"/>
    </xf>
    <xf numFmtId="0" fontId="22" fillId="39" borderId="19" xfId="0" applyFont="1" applyFill="1" applyBorder="1" applyAlignment="1">
      <alignment horizontal="center"/>
    </xf>
    <xf numFmtId="0" fontId="22" fillId="40" borderId="21" xfId="0" applyFont="1" applyFill="1" applyBorder="1" applyAlignment="1">
      <alignment horizontal="center"/>
    </xf>
    <xf numFmtId="0" fontId="22" fillId="36" borderId="22" xfId="0" applyFont="1" applyFill="1" applyBorder="1" applyAlignment="1">
      <alignment horizontal="center"/>
    </xf>
    <xf numFmtId="0" fontId="22" fillId="39" borderId="20" xfId="0" applyFont="1" applyFill="1" applyBorder="1" applyAlignment="1">
      <alignment horizontal="center"/>
    </xf>
    <xf numFmtId="0" fontId="22" fillId="40" borderId="23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22" fillId="0" borderId="0" xfId="0" quotePrefix="1" applyFont="1" applyAlignment="1">
      <alignment horizontal="right"/>
    </xf>
    <xf numFmtId="0" fontId="22" fillId="33" borderId="10" xfId="0" applyFont="1" applyFill="1" applyBorder="1" applyAlignment="1">
      <alignment horizontal="center"/>
    </xf>
    <xf numFmtId="0" fontId="22" fillId="34" borderId="13" xfId="0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18" fillId="36" borderId="24" xfId="0" applyFont="1" applyFill="1" applyBorder="1" applyAlignment="1">
      <alignment horizontal="center"/>
    </xf>
    <xf numFmtId="0" fontId="18" fillId="36" borderId="27" xfId="0" applyFont="1" applyFill="1" applyBorder="1" applyAlignment="1">
      <alignment horizontal="center"/>
    </xf>
    <xf numFmtId="0" fontId="0" fillId="36" borderId="27" xfId="0" applyFill="1" applyBorder="1" applyAlignment="1">
      <alignment horizontal="center"/>
    </xf>
    <xf numFmtId="0" fontId="22" fillId="36" borderId="52" xfId="0" applyFont="1" applyFill="1" applyBorder="1" applyAlignment="1">
      <alignment horizontal="center"/>
    </xf>
    <xf numFmtId="0" fontId="22" fillId="38" borderId="23" xfId="0" applyFont="1" applyFill="1" applyBorder="1" applyAlignment="1">
      <alignment horizontal="center"/>
    </xf>
    <xf numFmtId="0" fontId="0" fillId="36" borderId="25" xfId="0" applyFill="1" applyBorder="1"/>
    <xf numFmtId="0" fontId="0" fillId="36" borderId="25" xfId="0" applyFill="1" applyBorder="1" applyAlignment="1">
      <alignment horizontal="center"/>
    </xf>
    <xf numFmtId="0" fontId="0" fillId="36" borderId="28" xfId="0" applyFill="1" applyBorder="1"/>
    <xf numFmtId="0" fontId="18" fillId="36" borderId="48" xfId="0" applyFont="1" applyFill="1" applyBorder="1" applyAlignment="1">
      <alignment horizontal="center"/>
    </xf>
    <xf numFmtId="0" fontId="18" fillId="36" borderId="49" xfId="0" applyFont="1" applyFill="1" applyBorder="1" applyAlignment="1">
      <alignment horizontal="center"/>
    </xf>
    <xf numFmtId="0" fontId="22" fillId="36" borderId="18" xfId="0" applyFont="1" applyFill="1" applyBorder="1" applyAlignment="1">
      <alignment horizontal="center"/>
    </xf>
    <xf numFmtId="0" fontId="22" fillId="36" borderId="19" xfId="0" applyFont="1" applyFill="1" applyBorder="1"/>
    <xf numFmtId="0" fontId="22" fillId="36" borderId="20" xfId="0" applyFont="1" applyFill="1" applyBorder="1" applyAlignment="1">
      <alignment horizontal="center"/>
    </xf>
    <xf numFmtId="0" fontId="22" fillId="42" borderId="20" xfId="0" applyFont="1" applyFill="1" applyBorder="1" applyAlignment="1">
      <alignment horizontal="center"/>
    </xf>
    <xf numFmtId="0" fontId="0" fillId="42" borderId="25" xfId="0" applyFill="1" applyBorder="1" applyAlignment="1">
      <alignment horizontal="center"/>
    </xf>
    <xf numFmtId="0" fontId="0" fillId="42" borderId="28" xfId="0" applyFill="1" applyBorder="1" applyAlignment="1">
      <alignment horizontal="center"/>
    </xf>
    <xf numFmtId="0" fontId="22" fillId="42" borderId="21" xfId="0" applyFont="1" applyFill="1" applyBorder="1" applyAlignment="1">
      <alignment horizontal="center"/>
    </xf>
    <xf numFmtId="0" fontId="0" fillId="42" borderId="44" xfId="0" applyFill="1" applyBorder="1" applyAlignment="1">
      <alignment horizontal="center"/>
    </xf>
    <xf numFmtId="0" fontId="0" fillId="42" borderId="45" xfId="0" applyFill="1" applyBorder="1" applyAlignment="1">
      <alignment horizontal="center"/>
    </xf>
    <xf numFmtId="0" fontId="22" fillId="43" borderId="10" xfId="0" applyFont="1" applyFill="1" applyBorder="1" applyAlignment="1">
      <alignment horizontal="center"/>
    </xf>
    <xf numFmtId="0" fontId="22" fillId="43" borderId="14" xfId="0" applyFont="1" applyFill="1" applyBorder="1"/>
    <xf numFmtId="0" fontId="22" fillId="43" borderId="15" xfId="0" applyFont="1" applyFill="1" applyBorder="1" applyAlignment="1">
      <alignment horizontal="center"/>
    </xf>
    <xf numFmtId="0" fontId="22" fillId="43" borderId="16" xfId="0" applyFont="1" applyFill="1" applyBorder="1" applyAlignment="1">
      <alignment horizontal="center"/>
    </xf>
    <xf numFmtId="0" fontId="22" fillId="43" borderId="50" xfId="0" applyFont="1" applyFill="1" applyBorder="1" applyAlignment="1">
      <alignment horizontal="center"/>
    </xf>
    <xf numFmtId="0" fontId="22" fillId="43" borderId="51" xfId="0" applyFont="1" applyFill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8" fillId="41" borderId="51" xfId="0" applyFont="1" applyFill="1" applyBorder="1" applyAlignment="1">
      <alignment horizontal="center"/>
    </xf>
    <xf numFmtId="0" fontId="18" fillId="0" borderId="0" xfId="0" quotePrefix="1" applyFont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center"/>
    </xf>
    <xf numFmtId="0" fontId="0" fillId="36" borderId="54" xfId="0" applyFill="1" applyBorder="1" applyAlignment="1">
      <alignment horizontal="center"/>
    </xf>
    <xf numFmtId="0" fontId="18" fillId="36" borderId="56" xfId="0" applyFont="1" applyFill="1" applyBorder="1" applyAlignment="1">
      <alignment horizontal="center"/>
    </xf>
    <xf numFmtId="0" fontId="18" fillId="37" borderId="54" xfId="0" applyFont="1" applyFill="1" applyBorder="1" applyAlignment="1">
      <alignment horizontal="center"/>
    </xf>
    <xf numFmtId="0" fontId="18" fillId="36" borderId="58" xfId="0" applyFont="1" applyFill="1" applyBorder="1" applyAlignment="1">
      <alignment horizontal="center"/>
    </xf>
    <xf numFmtId="0" fontId="18" fillId="39" borderId="54" xfId="0" applyFont="1" applyFill="1" applyBorder="1" applyAlignment="1">
      <alignment horizontal="center"/>
    </xf>
    <xf numFmtId="0" fontId="18" fillId="40" borderId="57" xfId="0" applyFont="1" applyFill="1" applyBorder="1" applyAlignment="1">
      <alignment horizontal="center"/>
    </xf>
    <xf numFmtId="0" fontId="0" fillId="36" borderId="59" xfId="0" applyFill="1" applyBorder="1" applyAlignment="1">
      <alignment horizontal="center"/>
    </xf>
    <xf numFmtId="0" fontId="18" fillId="36" borderId="63" xfId="0" applyFont="1" applyFill="1" applyBorder="1" applyAlignment="1">
      <alignment horizontal="center"/>
    </xf>
    <xf numFmtId="0" fontId="18" fillId="39" borderId="59" xfId="0" applyFont="1" applyFill="1" applyBorder="1" applyAlignment="1">
      <alignment horizontal="center"/>
    </xf>
    <xf numFmtId="0" fontId="18" fillId="40" borderId="62" xfId="0" applyFont="1" applyFill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164" fontId="19" fillId="0" borderId="0" xfId="0" applyNumberFormat="1" applyFont="1"/>
    <xf numFmtId="0" fontId="25" fillId="0" borderId="0" xfId="0" applyFont="1"/>
    <xf numFmtId="164" fontId="19" fillId="0" borderId="0" xfId="0" applyNumberFormat="1" applyFont="1" applyAlignment="1">
      <alignment horizontal="left"/>
    </xf>
    <xf numFmtId="14" fontId="18" fillId="0" borderId="0" xfId="0" applyNumberFormat="1" applyFont="1"/>
    <xf numFmtId="0" fontId="0" fillId="0" borderId="39" xfId="0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22" fillId="36" borderId="19" xfId="0" applyFont="1" applyFill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22" fillId="36" borderId="64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36" borderId="30" xfId="0" applyFont="1" applyFill="1" applyBorder="1" applyAlignment="1">
      <alignment horizontal="center"/>
    </xf>
    <xf numFmtId="0" fontId="0" fillId="36" borderId="67" xfId="0" applyFill="1" applyBorder="1"/>
    <xf numFmtId="0" fontId="0" fillId="36" borderId="67" xfId="0" applyFill="1" applyBorder="1" applyAlignment="1">
      <alignment horizontal="center"/>
    </xf>
    <xf numFmtId="0" fontId="0" fillId="42" borderId="67" xfId="0" applyFill="1" applyBorder="1" applyAlignment="1">
      <alignment horizontal="center"/>
    </xf>
    <xf numFmtId="0" fontId="18" fillId="39" borderId="67" xfId="0" applyFont="1" applyFill="1" applyBorder="1" applyAlignment="1">
      <alignment horizontal="center"/>
    </xf>
    <xf numFmtId="0" fontId="18" fillId="40" borderId="31" xfId="0" applyFont="1" applyFill="1" applyBorder="1" applyAlignment="1">
      <alignment horizontal="center"/>
    </xf>
    <xf numFmtId="0" fontId="0" fillId="37" borderId="28" xfId="0" applyFill="1" applyBorder="1" applyAlignment="1">
      <alignment horizontal="center"/>
    </xf>
    <xf numFmtId="0" fontId="0" fillId="39" borderId="28" xfId="0" applyFill="1" applyBorder="1" applyAlignment="1">
      <alignment horizontal="center"/>
    </xf>
    <xf numFmtId="0" fontId="0" fillId="37" borderId="54" xfId="0" applyFill="1" applyBorder="1" applyAlignment="1">
      <alignment horizontal="center"/>
    </xf>
    <xf numFmtId="0" fontId="0" fillId="39" borderId="54" xfId="0" applyFill="1" applyBorder="1" applyAlignment="1">
      <alignment horizontal="center"/>
    </xf>
    <xf numFmtId="0" fontId="0" fillId="36" borderId="56" xfId="0" applyFill="1" applyBorder="1" applyAlignment="1">
      <alignment horizontal="center"/>
    </xf>
    <xf numFmtId="0" fontId="18" fillId="36" borderId="28" xfId="0" applyFont="1" applyFill="1" applyBorder="1" applyAlignment="1">
      <alignment horizontal="center"/>
    </xf>
    <xf numFmtId="0" fontId="18" fillId="36" borderId="67" xfId="0" applyFont="1" applyFill="1" applyBorder="1" applyAlignment="1">
      <alignment horizontal="center"/>
    </xf>
    <xf numFmtId="0" fontId="0" fillId="42" borderId="68" xfId="0" applyFill="1" applyBorder="1" applyAlignment="1">
      <alignment horizontal="center"/>
    </xf>
    <xf numFmtId="0" fontId="18" fillId="36" borderId="70" xfId="0" applyFont="1" applyFill="1" applyBorder="1" applyAlignment="1">
      <alignment horizontal="center"/>
    </xf>
    <xf numFmtId="0" fontId="18" fillId="36" borderId="69" xfId="0" applyFont="1" applyFill="1" applyBorder="1" applyAlignment="1">
      <alignment horizontal="center"/>
    </xf>
    <xf numFmtId="0" fontId="18" fillId="37" borderId="67" xfId="0" applyFont="1" applyFill="1" applyBorder="1" applyAlignment="1">
      <alignment horizontal="center"/>
    </xf>
    <xf numFmtId="0" fontId="0" fillId="37" borderId="59" xfId="0" applyFill="1" applyBorder="1" applyAlignment="1">
      <alignment horizontal="center"/>
    </xf>
    <xf numFmtId="0" fontId="0" fillId="39" borderId="59" xfId="0" applyFill="1" applyBorder="1" applyAlignment="1">
      <alignment horizontal="center"/>
    </xf>
    <xf numFmtId="0" fontId="0" fillId="36" borderId="61" xfId="0" applyFill="1" applyBorder="1" applyAlignment="1">
      <alignment horizontal="center"/>
    </xf>
    <xf numFmtId="0" fontId="18" fillId="38" borderId="44" xfId="0" applyFont="1" applyFill="1" applyBorder="1" applyAlignment="1">
      <alignment horizontal="center"/>
    </xf>
    <xf numFmtId="0" fontId="18" fillId="38" borderId="45" xfId="0" applyFont="1" applyFill="1" applyBorder="1" applyAlignment="1">
      <alignment horizontal="center"/>
    </xf>
    <xf numFmtId="0" fontId="18" fillId="38" borderId="55" xfId="0" applyFont="1" applyFill="1" applyBorder="1" applyAlignment="1">
      <alignment horizontal="center"/>
    </xf>
    <xf numFmtId="0" fontId="0" fillId="38" borderId="45" xfId="0" applyFill="1" applyBorder="1" applyAlignment="1">
      <alignment horizontal="center"/>
    </xf>
    <xf numFmtId="0" fontId="0" fillId="38" borderId="60" xfId="0" applyFill="1" applyBorder="1" applyAlignment="1">
      <alignment horizontal="center"/>
    </xf>
    <xf numFmtId="0" fontId="0" fillId="38" borderId="55" xfId="0" applyFill="1" applyBorder="1" applyAlignment="1">
      <alignment horizontal="center"/>
    </xf>
    <xf numFmtId="0" fontId="0" fillId="40" borderId="29" xfId="0" applyFill="1" applyBorder="1" applyAlignment="1">
      <alignment horizontal="center"/>
    </xf>
    <xf numFmtId="0" fontId="0" fillId="40" borderId="62" xfId="0" applyFill="1" applyBorder="1" applyAlignment="1">
      <alignment horizontal="center"/>
    </xf>
    <xf numFmtId="0" fontId="0" fillId="40" borderId="57" xfId="0" applyFill="1" applyBorder="1" applyAlignment="1">
      <alignment horizontal="center"/>
    </xf>
    <xf numFmtId="0" fontId="18" fillId="38" borderId="68" xfId="0" applyFont="1" applyFill="1" applyBorder="1" applyAlignment="1">
      <alignment horizontal="center"/>
    </xf>
    <xf numFmtId="0" fontId="22" fillId="0" borderId="0" xfId="0" quotePrefix="1" applyFont="1" applyAlignment="1">
      <alignment horizontal="left"/>
    </xf>
    <xf numFmtId="0" fontId="18" fillId="0" borderId="0" xfId="0" applyFont="1"/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19" fillId="43" borderId="11" xfId="0" applyFont="1" applyFill="1" applyBorder="1" applyAlignment="1">
      <alignment horizontal="center"/>
    </xf>
    <xf numFmtId="0" fontId="19" fillId="43" borderId="13" xfId="0" applyFont="1" applyFill="1" applyBorder="1" applyAlignment="1">
      <alignment horizontal="center"/>
    </xf>
    <xf numFmtId="0" fontId="19" fillId="43" borderId="12" xfId="0" applyFont="1" applyFill="1" applyBorder="1" applyAlignment="1">
      <alignment horizontal="center"/>
    </xf>
    <xf numFmtId="0" fontId="22" fillId="41" borderId="11" xfId="0" applyFont="1" applyFill="1" applyBorder="1" applyAlignment="1">
      <alignment horizontal="center"/>
    </xf>
    <xf numFmtId="0" fontId="22" fillId="41" borderId="12" xfId="0" applyFont="1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22" fillId="0" borderId="11" xfId="0" applyFont="1" applyBorder="1"/>
    <xf numFmtId="0" fontId="0" fillId="0" borderId="13" xfId="0" applyBorder="1"/>
    <xf numFmtId="0" fontId="0" fillId="0" borderId="12" xfId="0" applyBorder="1"/>
    <xf numFmtId="0" fontId="0" fillId="0" borderId="74" xfId="0" applyBorder="1"/>
    <xf numFmtId="0" fontId="0" fillId="0" borderId="35" xfId="0" applyBorder="1"/>
    <xf numFmtId="0" fontId="0" fillId="0" borderId="65" xfId="0" applyBorder="1"/>
    <xf numFmtId="0" fontId="27" fillId="0" borderId="74" xfId="0" applyFont="1" applyBorder="1"/>
    <xf numFmtId="0" fontId="27" fillId="0" borderId="32" xfId="0" applyFont="1" applyBorder="1"/>
    <xf numFmtId="0" fontId="0" fillId="0" borderId="75" xfId="0" applyBorder="1"/>
    <xf numFmtId="0" fontId="0" fillId="0" borderId="33" xfId="0" applyBorder="1"/>
    <xf numFmtId="0" fontId="0" fillId="0" borderId="48" xfId="0" applyBorder="1"/>
    <xf numFmtId="0" fontId="0" fillId="0" borderId="34" xfId="0" applyBorder="1"/>
    <xf numFmtId="0" fontId="0" fillId="0" borderId="53" xfId="0" applyBorder="1"/>
    <xf numFmtId="0" fontId="18" fillId="0" borderId="51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9">
    <dxf>
      <font>
        <b/>
        <i val="0"/>
        <color rgb="FFFF000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 patternType="none">
          <bgColor indexed="65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201706</xdr:colOff>
      <xdr:row>1</xdr:row>
      <xdr:rowOff>11206</xdr:rowOff>
    </xdr:from>
    <xdr:to>
      <xdr:col>3</xdr:col>
      <xdr:colOff>360241</xdr:colOff>
      <xdr:row>3</xdr:row>
      <xdr:rowOff>33617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0B1F1BD-109A-C30F-2028-EAC583E9D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41" y="201706"/>
          <a:ext cx="931741" cy="526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D82"/>
  <sheetViews>
    <sheetView showGridLines="0" tabSelected="1" topLeftCell="B1" zoomScale="85" zoomScaleNormal="85" workbookViewId="0">
      <selection activeCell="P21" sqref="P21"/>
    </sheetView>
  </sheetViews>
  <sheetFormatPr defaultRowHeight="15" customHeight="1" x14ac:dyDescent="0.25"/>
  <cols>
    <col min="1" max="1" width="3" customWidth="1"/>
    <col min="2" max="2" width="3.7109375" customWidth="1"/>
    <col min="3" max="3" width="11.5703125" style="1" customWidth="1"/>
    <col min="4" max="4" width="40.5703125" customWidth="1"/>
    <col min="5" max="5" width="10" customWidth="1"/>
    <col min="6" max="6" width="7.42578125" bestFit="1" customWidth="1"/>
    <col min="7" max="7" width="7.140625" bestFit="1" customWidth="1"/>
    <col min="8" max="8" width="16.7109375" customWidth="1"/>
    <col min="9" max="9" width="14.5703125" bestFit="1" customWidth="1"/>
    <col min="10" max="10" width="12.7109375" bestFit="1" customWidth="1"/>
    <col min="11" max="25" width="9.28515625" customWidth="1"/>
  </cols>
  <sheetData>
    <row r="1" spans="3:25" ht="15" customHeight="1" x14ac:dyDescent="0.3">
      <c r="P1" s="92"/>
      <c r="Q1" s="92"/>
      <c r="R1" s="92"/>
      <c r="S1" s="94"/>
      <c r="T1" s="94"/>
      <c r="U1" s="94"/>
      <c r="V1" s="94"/>
      <c r="W1" s="94"/>
    </row>
    <row r="2" spans="3:25" ht="23.25" customHeight="1" x14ac:dyDescent="0.35">
      <c r="I2" s="30" t="s">
        <v>37</v>
      </c>
      <c r="P2" s="95" t="s">
        <v>40</v>
      </c>
      <c r="Q2" s="95"/>
      <c r="R2" s="95"/>
      <c r="S2" s="93"/>
      <c r="T2" s="94"/>
      <c r="U2" s="96"/>
      <c r="V2" s="96"/>
      <c r="W2" s="96"/>
    </row>
    <row r="3" spans="3:25" ht="16.5" thickBot="1" x14ac:dyDescent="0.3">
      <c r="I3" s="137" t="s">
        <v>53</v>
      </c>
      <c r="P3" s="91"/>
      <c r="Q3" s="91"/>
      <c r="R3" s="91"/>
    </row>
    <row r="4" spans="3:25" ht="15.75" customHeight="1" thickBot="1" x14ac:dyDescent="0.35">
      <c r="K4" s="144" t="s">
        <v>0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6"/>
    </row>
    <row r="5" spans="3:25" ht="15.75" customHeight="1" thickBot="1" x14ac:dyDescent="0.3">
      <c r="C5" s="70" t="s">
        <v>1</v>
      </c>
      <c r="D5" s="71" t="s">
        <v>2</v>
      </c>
      <c r="E5" s="72" t="s">
        <v>3</v>
      </c>
      <c r="F5" s="72" t="s">
        <v>4</v>
      </c>
      <c r="G5" s="72" t="s">
        <v>5</v>
      </c>
      <c r="H5" s="72" t="s">
        <v>6</v>
      </c>
      <c r="I5" s="73" t="s">
        <v>5</v>
      </c>
      <c r="J5" s="74" t="s">
        <v>7</v>
      </c>
      <c r="K5" s="31" t="s">
        <v>8</v>
      </c>
      <c r="L5" s="32" t="s">
        <v>8</v>
      </c>
      <c r="M5" s="32" t="s">
        <v>8</v>
      </c>
      <c r="N5" s="32" t="s">
        <v>8</v>
      </c>
      <c r="O5" s="32" t="s">
        <v>8</v>
      </c>
      <c r="P5" s="33" t="s">
        <v>9</v>
      </c>
      <c r="Q5" s="34" t="s">
        <v>9</v>
      </c>
      <c r="R5" s="34" t="s">
        <v>9</v>
      </c>
      <c r="S5" s="34" t="s">
        <v>9</v>
      </c>
      <c r="T5" s="35" t="s">
        <v>9</v>
      </c>
      <c r="U5" s="36" t="s">
        <v>10</v>
      </c>
      <c r="V5" s="38" t="s">
        <v>10</v>
      </c>
      <c r="W5" s="38" t="s">
        <v>10</v>
      </c>
      <c r="X5" s="37" t="s">
        <v>10</v>
      </c>
      <c r="Y5" s="38" t="s">
        <v>10</v>
      </c>
    </row>
    <row r="6" spans="3:25" ht="15.75" customHeight="1" thickBot="1" x14ac:dyDescent="0.3">
      <c r="C6" s="61" t="s">
        <v>11</v>
      </c>
      <c r="D6" s="62"/>
      <c r="E6" s="63" t="s">
        <v>12</v>
      </c>
      <c r="F6" s="63" t="s">
        <v>11</v>
      </c>
      <c r="G6" s="64" t="s">
        <v>12</v>
      </c>
      <c r="H6" s="63"/>
      <c r="I6" s="67" t="s">
        <v>12</v>
      </c>
      <c r="J6" s="75"/>
      <c r="K6" s="101" t="s">
        <v>13</v>
      </c>
      <c r="L6" s="101" t="s">
        <v>39</v>
      </c>
      <c r="M6" s="101" t="s">
        <v>38</v>
      </c>
      <c r="N6" s="39" t="s">
        <v>12</v>
      </c>
      <c r="O6" s="55" t="s">
        <v>14</v>
      </c>
      <c r="P6" s="54" t="s">
        <v>13</v>
      </c>
      <c r="Q6" s="104" t="s">
        <v>39</v>
      </c>
      <c r="R6" s="104" t="s">
        <v>38</v>
      </c>
      <c r="S6" s="40" t="s">
        <v>12</v>
      </c>
      <c r="T6" s="41" t="s">
        <v>14</v>
      </c>
      <c r="U6" s="42" t="s">
        <v>13</v>
      </c>
      <c r="V6" s="101" t="s">
        <v>39</v>
      </c>
      <c r="W6" s="101" t="s">
        <v>38</v>
      </c>
      <c r="X6" s="43" t="s">
        <v>12</v>
      </c>
      <c r="Y6" s="44" t="s">
        <v>14</v>
      </c>
    </row>
    <row r="7" spans="3:25" ht="15" customHeight="1" x14ac:dyDescent="0.25">
      <c r="C7" s="51">
        <v>1</v>
      </c>
      <c r="D7" s="56" t="s">
        <v>15</v>
      </c>
      <c r="E7" s="57">
        <v>200</v>
      </c>
      <c r="F7" s="57">
        <v>2</v>
      </c>
      <c r="G7" s="65">
        <f t="shared" ref="G7:G9" si="0">F7*E7</f>
        <v>400</v>
      </c>
      <c r="H7" s="57">
        <v>0.6</v>
      </c>
      <c r="I7" s="68">
        <f t="shared" ref="I7:I9" si="1">G7*H7</f>
        <v>240</v>
      </c>
      <c r="J7" s="59"/>
      <c r="K7" s="22">
        <v>1</v>
      </c>
      <c r="L7" s="22"/>
      <c r="M7" s="22"/>
      <c r="N7" s="2">
        <f>IF(K7=1,I7,0)</f>
        <v>240</v>
      </c>
      <c r="O7" s="126">
        <f>IF(J7=1,-N7,0)</f>
        <v>0</v>
      </c>
      <c r="P7" s="51"/>
      <c r="Q7" s="22"/>
      <c r="R7" s="22"/>
      <c r="S7" s="25">
        <f>IF(P7=1,I7,0)</f>
        <v>0</v>
      </c>
      <c r="T7" s="27">
        <f>IF(J7=1,-S7,0)</f>
        <v>0</v>
      </c>
      <c r="U7" s="51"/>
      <c r="V7" s="22"/>
      <c r="W7" s="22"/>
      <c r="X7" s="25">
        <f>IF(U7=1,I7,0)</f>
        <v>0</v>
      </c>
      <c r="Y7" s="27">
        <f>IF(J7=1,-X7,0)</f>
        <v>0</v>
      </c>
    </row>
    <row r="8" spans="3:25" ht="15" customHeight="1" x14ac:dyDescent="0.25">
      <c r="C8" s="52"/>
      <c r="D8" s="58" t="s">
        <v>16</v>
      </c>
      <c r="E8" s="4">
        <v>50</v>
      </c>
      <c r="F8" s="4">
        <v>4</v>
      </c>
      <c r="G8" s="66">
        <f t="shared" si="0"/>
        <v>200</v>
      </c>
      <c r="H8" s="4">
        <v>0.6</v>
      </c>
      <c r="I8" s="69">
        <f t="shared" si="1"/>
        <v>120</v>
      </c>
      <c r="J8" s="60"/>
      <c r="K8" s="23">
        <v>1</v>
      </c>
      <c r="L8" s="23"/>
      <c r="M8" s="23"/>
      <c r="N8" s="3">
        <f t="shared" ref="N8:N52" si="2">IF(K8=1,I8,0)</f>
        <v>120</v>
      </c>
      <c r="O8" s="127">
        <f t="shared" ref="O8:O52" si="3">IF(J8=1,-N8,0)</f>
        <v>0</v>
      </c>
      <c r="P8" s="52"/>
      <c r="Q8" s="23"/>
      <c r="R8" s="23"/>
      <c r="S8" s="26">
        <f t="shared" ref="S8:S52" si="4">IF(P8=1,I8,0)</f>
        <v>0</v>
      </c>
      <c r="T8" s="28">
        <f t="shared" ref="T8:T52" si="5">IF(J8=1,-S8,0)</f>
        <v>0</v>
      </c>
      <c r="U8" s="52"/>
      <c r="V8" s="23"/>
      <c r="W8" s="23"/>
      <c r="X8" s="26">
        <f t="shared" ref="X8:X52" si="6">IF(U8=1,I8,0)</f>
        <v>0</v>
      </c>
      <c r="Y8" s="28">
        <f t="shared" ref="Y8:Y52" si="7">IF(J8=1,-X8,0)</f>
        <v>0</v>
      </c>
    </row>
    <row r="9" spans="3:25" ht="15" customHeight="1" x14ac:dyDescent="0.25">
      <c r="C9" s="52"/>
      <c r="D9" s="58" t="s">
        <v>17</v>
      </c>
      <c r="E9" s="4">
        <v>5</v>
      </c>
      <c r="F9" s="4">
        <v>10</v>
      </c>
      <c r="G9" s="66">
        <f t="shared" si="0"/>
        <v>50</v>
      </c>
      <c r="H9" s="4">
        <v>0.6</v>
      </c>
      <c r="I9" s="69">
        <f t="shared" si="1"/>
        <v>30</v>
      </c>
      <c r="J9" s="60"/>
      <c r="K9" s="23">
        <v>1</v>
      </c>
      <c r="L9" s="23"/>
      <c r="M9" s="23"/>
      <c r="N9" s="3">
        <f t="shared" si="2"/>
        <v>30</v>
      </c>
      <c r="O9" s="127">
        <f t="shared" si="3"/>
        <v>0</v>
      </c>
      <c r="P9" s="52"/>
      <c r="Q9" s="23"/>
      <c r="R9" s="23"/>
      <c r="S9" s="26">
        <f t="shared" si="4"/>
        <v>0</v>
      </c>
      <c r="T9" s="28">
        <f t="shared" si="5"/>
        <v>0</v>
      </c>
      <c r="U9" s="52"/>
      <c r="V9" s="23"/>
      <c r="W9" s="23"/>
      <c r="X9" s="26">
        <f t="shared" si="6"/>
        <v>0</v>
      </c>
      <c r="Y9" s="28">
        <f t="shared" si="7"/>
        <v>0</v>
      </c>
    </row>
    <row r="10" spans="3:25" ht="15" customHeight="1" x14ac:dyDescent="0.25">
      <c r="C10" s="52">
        <v>2</v>
      </c>
      <c r="D10" s="58" t="s">
        <v>15</v>
      </c>
      <c r="E10" s="4">
        <v>200</v>
      </c>
      <c r="F10" s="4">
        <v>2</v>
      </c>
      <c r="G10" s="66">
        <f t="shared" ref="G10:G20" si="8">F10*E10</f>
        <v>400</v>
      </c>
      <c r="H10" s="4">
        <v>0.6</v>
      </c>
      <c r="I10" s="69">
        <f t="shared" ref="I10:I21" si="9">G10*H10</f>
        <v>240</v>
      </c>
      <c r="J10" s="60"/>
      <c r="K10" s="23"/>
      <c r="L10" s="23"/>
      <c r="M10" s="23"/>
      <c r="N10" s="3">
        <f t="shared" si="2"/>
        <v>0</v>
      </c>
      <c r="O10" s="127">
        <f t="shared" si="3"/>
        <v>0</v>
      </c>
      <c r="P10" s="52">
        <v>1</v>
      </c>
      <c r="Q10" s="23"/>
      <c r="R10" s="23"/>
      <c r="S10" s="26">
        <f t="shared" si="4"/>
        <v>240</v>
      </c>
      <c r="T10" s="28">
        <f t="shared" si="5"/>
        <v>0</v>
      </c>
      <c r="U10" s="52"/>
      <c r="V10" s="23"/>
      <c r="W10" s="23"/>
      <c r="X10" s="26">
        <f t="shared" si="6"/>
        <v>0</v>
      </c>
      <c r="Y10" s="28">
        <f t="shared" si="7"/>
        <v>0</v>
      </c>
    </row>
    <row r="11" spans="3:25" ht="15" customHeight="1" x14ac:dyDescent="0.25">
      <c r="C11" s="52"/>
      <c r="D11" s="58" t="s">
        <v>16</v>
      </c>
      <c r="E11" s="4">
        <v>50</v>
      </c>
      <c r="F11" s="4">
        <v>4</v>
      </c>
      <c r="G11" s="66">
        <f t="shared" si="8"/>
        <v>200</v>
      </c>
      <c r="H11" s="4">
        <v>0.6</v>
      </c>
      <c r="I11" s="69">
        <f t="shared" si="9"/>
        <v>120</v>
      </c>
      <c r="J11" s="60"/>
      <c r="K11" s="23"/>
      <c r="L11" s="23"/>
      <c r="M11" s="23"/>
      <c r="N11" s="3">
        <f t="shared" si="2"/>
        <v>0</v>
      </c>
      <c r="O11" s="127">
        <f t="shared" si="3"/>
        <v>0</v>
      </c>
      <c r="P11" s="52">
        <v>1</v>
      </c>
      <c r="Q11" s="23"/>
      <c r="R11" s="23"/>
      <c r="S11" s="26">
        <f t="shared" si="4"/>
        <v>120</v>
      </c>
      <c r="T11" s="28">
        <f t="shared" si="5"/>
        <v>0</v>
      </c>
      <c r="U11" s="52"/>
      <c r="V11" s="23"/>
      <c r="W11" s="23"/>
      <c r="X11" s="26">
        <f t="shared" si="6"/>
        <v>0</v>
      </c>
      <c r="Y11" s="28">
        <f t="shared" si="7"/>
        <v>0</v>
      </c>
    </row>
    <row r="12" spans="3:25" ht="15" customHeight="1" x14ac:dyDescent="0.25">
      <c r="C12" s="52"/>
      <c r="D12" s="58" t="s">
        <v>41</v>
      </c>
      <c r="E12" s="4">
        <v>100</v>
      </c>
      <c r="F12" s="4">
        <v>1</v>
      </c>
      <c r="G12" s="66">
        <f t="shared" si="8"/>
        <v>100</v>
      </c>
      <c r="H12" s="4">
        <v>0.6</v>
      </c>
      <c r="I12" s="69">
        <f t="shared" si="9"/>
        <v>60</v>
      </c>
      <c r="J12" s="60"/>
      <c r="K12" s="84"/>
      <c r="L12" s="84"/>
      <c r="M12" s="84"/>
      <c r="N12" s="83">
        <f t="shared" si="2"/>
        <v>0</v>
      </c>
      <c r="O12" s="128">
        <f t="shared" si="3"/>
        <v>0</v>
      </c>
      <c r="P12" s="82">
        <v>1</v>
      </c>
      <c r="Q12" s="84"/>
      <c r="R12" s="84"/>
      <c r="S12" s="85">
        <f t="shared" si="4"/>
        <v>60</v>
      </c>
      <c r="T12" s="86">
        <f t="shared" si="5"/>
        <v>0</v>
      </c>
      <c r="U12" s="82"/>
      <c r="V12" s="84"/>
      <c r="W12" s="84"/>
      <c r="X12" s="85">
        <f t="shared" si="6"/>
        <v>0</v>
      </c>
      <c r="Y12" s="86">
        <f t="shared" si="7"/>
        <v>0</v>
      </c>
    </row>
    <row r="13" spans="3:25" ht="15" customHeight="1" x14ac:dyDescent="0.25">
      <c r="C13" s="52">
        <v>3</v>
      </c>
      <c r="D13" s="58" t="s">
        <v>15</v>
      </c>
      <c r="E13" s="4">
        <v>200</v>
      </c>
      <c r="F13" s="4">
        <v>2</v>
      </c>
      <c r="G13" s="66">
        <f t="shared" si="8"/>
        <v>400</v>
      </c>
      <c r="H13" s="4">
        <v>0.6</v>
      </c>
      <c r="I13" s="69">
        <f t="shared" si="9"/>
        <v>240</v>
      </c>
      <c r="J13" s="60"/>
      <c r="K13" s="23"/>
      <c r="L13" s="23"/>
      <c r="M13" s="23"/>
      <c r="N13" s="3">
        <f t="shared" si="2"/>
        <v>0</v>
      </c>
      <c r="O13" s="127">
        <f t="shared" si="3"/>
        <v>0</v>
      </c>
      <c r="P13" s="52"/>
      <c r="Q13" s="23"/>
      <c r="R13" s="23"/>
      <c r="S13" s="26">
        <f t="shared" si="4"/>
        <v>0</v>
      </c>
      <c r="T13" s="28">
        <f t="shared" si="5"/>
        <v>0</v>
      </c>
      <c r="U13" s="52">
        <v>1</v>
      </c>
      <c r="V13" s="23"/>
      <c r="W13" s="23"/>
      <c r="X13" s="26">
        <f t="shared" si="6"/>
        <v>240</v>
      </c>
      <c r="Y13" s="28">
        <f t="shared" si="7"/>
        <v>0</v>
      </c>
    </row>
    <row r="14" spans="3:25" ht="15" customHeight="1" x14ac:dyDescent="0.25">
      <c r="C14" s="52"/>
      <c r="D14" s="58" t="s">
        <v>16</v>
      </c>
      <c r="E14" s="4">
        <v>50</v>
      </c>
      <c r="F14" s="4">
        <v>4</v>
      </c>
      <c r="G14" s="66">
        <f t="shared" si="8"/>
        <v>200</v>
      </c>
      <c r="H14" s="4">
        <v>0.6</v>
      </c>
      <c r="I14" s="69">
        <f t="shared" si="9"/>
        <v>120</v>
      </c>
      <c r="J14" s="60"/>
      <c r="K14" s="23"/>
      <c r="L14" s="23"/>
      <c r="M14" s="23"/>
      <c r="N14" s="3">
        <f t="shared" si="2"/>
        <v>0</v>
      </c>
      <c r="O14" s="127">
        <f t="shared" si="3"/>
        <v>0</v>
      </c>
      <c r="P14" s="52"/>
      <c r="Q14" s="23"/>
      <c r="R14" s="23"/>
      <c r="S14" s="26">
        <f t="shared" si="4"/>
        <v>0</v>
      </c>
      <c r="T14" s="28">
        <f t="shared" si="5"/>
        <v>0</v>
      </c>
      <c r="U14" s="52">
        <v>1</v>
      </c>
      <c r="V14" s="23"/>
      <c r="W14" s="23"/>
      <c r="X14" s="26">
        <f t="shared" si="6"/>
        <v>120</v>
      </c>
      <c r="Y14" s="28">
        <f t="shared" si="7"/>
        <v>0</v>
      </c>
    </row>
    <row r="15" spans="3:25" ht="15" customHeight="1" x14ac:dyDescent="0.25">
      <c r="C15" s="52"/>
      <c r="D15" s="58" t="s">
        <v>42</v>
      </c>
      <c r="E15" s="4">
        <v>100</v>
      </c>
      <c r="F15" s="4">
        <v>1</v>
      </c>
      <c r="G15" s="66">
        <f t="shared" si="8"/>
        <v>100</v>
      </c>
      <c r="H15" s="4">
        <v>0.6</v>
      </c>
      <c r="I15" s="69">
        <f t="shared" si="9"/>
        <v>60</v>
      </c>
      <c r="J15" s="60"/>
      <c r="K15" s="23"/>
      <c r="L15" s="23"/>
      <c r="M15" s="23"/>
      <c r="N15" s="3">
        <f t="shared" si="2"/>
        <v>0</v>
      </c>
      <c r="O15" s="127">
        <f t="shared" si="3"/>
        <v>0</v>
      </c>
      <c r="P15" s="52"/>
      <c r="Q15" s="23"/>
      <c r="R15" s="23"/>
      <c r="S15" s="26">
        <f t="shared" si="4"/>
        <v>0</v>
      </c>
      <c r="T15" s="28">
        <f t="shared" si="5"/>
        <v>0</v>
      </c>
      <c r="U15" s="52">
        <v>1</v>
      </c>
      <c r="V15" s="23"/>
      <c r="W15" s="23"/>
      <c r="X15" s="26">
        <f t="shared" si="6"/>
        <v>60</v>
      </c>
      <c r="Y15" s="28">
        <f t="shared" si="7"/>
        <v>0</v>
      </c>
    </row>
    <row r="16" spans="3:25" ht="15" customHeight="1" x14ac:dyDescent="0.25">
      <c r="C16" s="53">
        <v>4</v>
      </c>
      <c r="D16" s="58" t="s">
        <v>18</v>
      </c>
      <c r="E16" s="4">
        <v>1950</v>
      </c>
      <c r="F16" s="4">
        <v>1</v>
      </c>
      <c r="G16" s="66">
        <f t="shared" si="8"/>
        <v>1950</v>
      </c>
      <c r="H16" s="4">
        <v>0.6</v>
      </c>
      <c r="I16" s="69">
        <f t="shared" si="9"/>
        <v>1170</v>
      </c>
      <c r="J16" s="60"/>
      <c r="K16" s="23">
        <v>1</v>
      </c>
      <c r="L16" s="23"/>
      <c r="M16" s="23"/>
      <c r="N16" s="3">
        <f t="shared" si="2"/>
        <v>1170</v>
      </c>
      <c r="O16" s="127">
        <f t="shared" si="3"/>
        <v>0</v>
      </c>
      <c r="P16" s="52"/>
      <c r="Q16" s="23"/>
      <c r="R16" s="23"/>
      <c r="S16" s="26">
        <f t="shared" si="4"/>
        <v>0</v>
      </c>
      <c r="T16" s="28">
        <f t="shared" si="5"/>
        <v>0</v>
      </c>
      <c r="U16" s="52"/>
      <c r="V16" s="23"/>
      <c r="W16" s="23"/>
      <c r="X16" s="26">
        <f t="shared" si="6"/>
        <v>0</v>
      </c>
      <c r="Y16" s="28">
        <f t="shared" si="7"/>
        <v>0</v>
      </c>
    </row>
    <row r="17" spans="3:25" ht="15" customHeight="1" x14ac:dyDescent="0.25">
      <c r="C17" s="53">
        <v>5</v>
      </c>
      <c r="D17" s="58" t="s">
        <v>43</v>
      </c>
      <c r="E17" s="4">
        <v>3400</v>
      </c>
      <c r="F17" s="4">
        <v>1</v>
      </c>
      <c r="G17" s="66">
        <f t="shared" si="8"/>
        <v>3400</v>
      </c>
      <c r="H17" s="4">
        <v>0.6</v>
      </c>
      <c r="I17" s="69">
        <f t="shared" si="9"/>
        <v>2040</v>
      </c>
      <c r="J17" s="60"/>
      <c r="K17" s="23"/>
      <c r="L17" s="23"/>
      <c r="M17" s="23"/>
      <c r="N17" s="3">
        <f t="shared" si="2"/>
        <v>0</v>
      </c>
      <c r="O17" s="127">
        <f t="shared" si="3"/>
        <v>0</v>
      </c>
      <c r="P17" s="52">
        <v>1</v>
      </c>
      <c r="Q17" s="23"/>
      <c r="R17" s="23"/>
      <c r="S17" s="26">
        <f t="shared" si="4"/>
        <v>2040</v>
      </c>
      <c r="T17" s="28">
        <f t="shared" si="5"/>
        <v>0</v>
      </c>
      <c r="U17" s="52"/>
      <c r="V17" s="23"/>
      <c r="W17" s="23"/>
      <c r="X17" s="26">
        <f t="shared" si="6"/>
        <v>0</v>
      </c>
      <c r="Y17" s="28">
        <f t="shared" si="7"/>
        <v>0</v>
      </c>
    </row>
    <row r="18" spans="3:25" ht="15" customHeight="1" x14ac:dyDescent="0.25">
      <c r="C18" s="53">
        <v>6</v>
      </c>
      <c r="D18" s="58" t="s">
        <v>19</v>
      </c>
      <c r="E18" s="4">
        <v>2500</v>
      </c>
      <c r="F18" s="4">
        <v>1</v>
      </c>
      <c r="G18" s="66">
        <f t="shared" si="8"/>
        <v>2500</v>
      </c>
      <c r="H18" s="4">
        <v>0.6</v>
      </c>
      <c r="I18" s="69">
        <f t="shared" si="9"/>
        <v>1500</v>
      </c>
      <c r="J18" s="60"/>
      <c r="K18" s="24"/>
      <c r="L18" s="24"/>
      <c r="M18" s="24"/>
      <c r="N18" s="3">
        <f t="shared" si="2"/>
        <v>0</v>
      </c>
      <c r="O18" s="127">
        <f t="shared" si="3"/>
        <v>0</v>
      </c>
      <c r="P18" s="52"/>
      <c r="Q18" s="23"/>
      <c r="R18" s="23"/>
      <c r="S18" s="26">
        <f t="shared" si="4"/>
        <v>0</v>
      </c>
      <c r="T18" s="28">
        <f t="shared" si="5"/>
        <v>0</v>
      </c>
      <c r="U18" s="52">
        <v>1</v>
      </c>
      <c r="V18" s="23"/>
      <c r="W18" s="23"/>
      <c r="X18" s="26">
        <f t="shared" si="6"/>
        <v>1500</v>
      </c>
      <c r="Y18" s="28">
        <f t="shared" si="7"/>
        <v>0</v>
      </c>
    </row>
    <row r="19" spans="3:25" ht="15" customHeight="1" x14ac:dyDescent="0.25">
      <c r="C19" s="53">
        <v>7</v>
      </c>
      <c r="D19" s="58" t="s">
        <v>44</v>
      </c>
      <c r="E19" s="4">
        <v>2000</v>
      </c>
      <c r="F19" s="4">
        <v>1</v>
      </c>
      <c r="G19" s="66">
        <f t="shared" si="8"/>
        <v>2000</v>
      </c>
      <c r="H19" s="4">
        <v>0.6</v>
      </c>
      <c r="I19" s="69">
        <f t="shared" si="9"/>
        <v>1200</v>
      </c>
      <c r="J19" s="60"/>
      <c r="K19" s="23">
        <v>1</v>
      </c>
      <c r="L19" s="23"/>
      <c r="M19" s="23"/>
      <c r="N19" s="3">
        <f t="shared" si="2"/>
        <v>1200</v>
      </c>
      <c r="O19" s="127">
        <f t="shared" si="3"/>
        <v>0</v>
      </c>
      <c r="P19" s="52"/>
      <c r="Q19" s="23"/>
      <c r="R19" s="23"/>
      <c r="S19" s="26">
        <f t="shared" si="4"/>
        <v>0</v>
      </c>
      <c r="T19" s="28">
        <f t="shared" si="5"/>
        <v>0</v>
      </c>
      <c r="U19" s="52"/>
      <c r="V19" s="23"/>
      <c r="W19" s="23"/>
      <c r="X19" s="26">
        <f t="shared" si="6"/>
        <v>0</v>
      </c>
      <c r="Y19" s="28">
        <f t="shared" si="7"/>
        <v>0</v>
      </c>
    </row>
    <row r="20" spans="3:25" ht="15" customHeight="1" x14ac:dyDescent="0.25">
      <c r="C20" s="53">
        <v>8</v>
      </c>
      <c r="D20" s="58" t="s">
        <v>45</v>
      </c>
      <c r="E20" s="4">
        <v>3800</v>
      </c>
      <c r="F20" s="4">
        <v>1</v>
      </c>
      <c r="G20" s="66">
        <f t="shared" si="8"/>
        <v>3800</v>
      </c>
      <c r="H20" s="4">
        <v>0.6</v>
      </c>
      <c r="I20" s="69">
        <f t="shared" si="9"/>
        <v>2280</v>
      </c>
      <c r="J20" s="60"/>
      <c r="K20" s="23">
        <v>1</v>
      </c>
      <c r="L20" s="23"/>
      <c r="M20" s="23"/>
      <c r="N20" s="3">
        <f t="shared" si="2"/>
        <v>2280</v>
      </c>
      <c r="O20" s="127">
        <f t="shared" si="3"/>
        <v>0</v>
      </c>
      <c r="P20" s="52"/>
      <c r="Q20" s="23"/>
      <c r="R20" s="23"/>
      <c r="S20" s="26">
        <f t="shared" si="4"/>
        <v>0</v>
      </c>
      <c r="T20" s="28">
        <f t="shared" si="5"/>
        <v>0</v>
      </c>
      <c r="U20" s="52"/>
      <c r="V20" s="23"/>
      <c r="W20" s="23"/>
      <c r="X20" s="26">
        <f t="shared" si="6"/>
        <v>0</v>
      </c>
      <c r="Y20" s="28">
        <f t="shared" si="7"/>
        <v>0</v>
      </c>
    </row>
    <row r="21" spans="3:25" ht="15" customHeight="1" x14ac:dyDescent="0.25">
      <c r="C21" s="53">
        <v>9</v>
      </c>
      <c r="D21" s="58" t="s">
        <v>46</v>
      </c>
      <c r="E21" s="4">
        <v>3800</v>
      </c>
      <c r="F21" s="4">
        <v>1</v>
      </c>
      <c r="G21" s="66">
        <f t="shared" ref="G21:G31" si="10">F21*E21</f>
        <v>3800</v>
      </c>
      <c r="H21" s="4">
        <v>0.6</v>
      </c>
      <c r="I21" s="69">
        <f t="shared" si="9"/>
        <v>2280</v>
      </c>
      <c r="J21" s="60"/>
      <c r="K21" s="23"/>
      <c r="L21" s="23"/>
      <c r="M21" s="23"/>
      <c r="N21" s="3">
        <f t="shared" si="2"/>
        <v>0</v>
      </c>
      <c r="O21" s="127">
        <f t="shared" si="3"/>
        <v>0</v>
      </c>
      <c r="P21" s="52"/>
      <c r="Q21" s="23"/>
      <c r="R21" s="23"/>
      <c r="S21" s="26">
        <f t="shared" si="4"/>
        <v>0</v>
      </c>
      <c r="T21" s="28">
        <f t="shared" si="5"/>
        <v>0</v>
      </c>
      <c r="U21" s="52">
        <v>1</v>
      </c>
      <c r="V21" s="23"/>
      <c r="W21" s="23"/>
      <c r="X21" s="26">
        <f t="shared" si="6"/>
        <v>2280</v>
      </c>
      <c r="Y21" s="28">
        <f t="shared" si="7"/>
        <v>0</v>
      </c>
    </row>
    <row r="22" spans="3:25" ht="15" customHeight="1" x14ac:dyDescent="0.25">
      <c r="C22" s="53">
        <v>10</v>
      </c>
      <c r="D22" s="58" t="s">
        <v>36</v>
      </c>
      <c r="E22" s="4">
        <v>2500</v>
      </c>
      <c r="F22" s="4">
        <v>1</v>
      </c>
      <c r="G22" s="66">
        <f t="shared" si="10"/>
        <v>2500</v>
      </c>
      <c r="H22" s="4">
        <v>0.6</v>
      </c>
      <c r="I22" s="69">
        <f t="shared" ref="I22:I31" si="11">G22*H22</f>
        <v>1500</v>
      </c>
      <c r="J22" s="60"/>
      <c r="K22" s="23"/>
      <c r="L22" s="23"/>
      <c r="M22" s="23"/>
      <c r="N22" s="3">
        <f t="shared" si="2"/>
        <v>0</v>
      </c>
      <c r="O22" s="127">
        <f t="shared" si="3"/>
        <v>0</v>
      </c>
      <c r="P22" s="52">
        <v>1</v>
      </c>
      <c r="Q22" s="23"/>
      <c r="R22" s="23"/>
      <c r="S22" s="26">
        <f t="shared" si="4"/>
        <v>1500</v>
      </c>
      <c r="T22" s="28">
        <f t="shared" si="5"/>
        <v>0</v>
      </c>
      <c r="U22" s="52"/>
      <c r="V22" s="23"/>
      <c r="W22" s="23"/>
      <c r="X22" s="26">
        <f t="shared" si="6"/>
        <v>0</v>
      </c>
      <c r="Y22" s="28">
        <f t="shared" si="7"/>
        <v>0</v>
      </c>
    </row>
    <row r="23" spans="3:25" ht="15" customHeight="1" x14ac:dyDescent="0.25">
      <c r="C23" s="53">
        <v>11</v>
      </c>
      <c r="D23" s="58" t="s">
        <v>47</v>
      </c>
      <c r="E23" s="4">
        <v>3000</v>
      </c>
      <c r="F23" s="4">
        <v>1</v>
      </c>
      <c r="G23" s="66">
        <f t="shared" si="10"/>
        <v>3000</v>
      </c>
      <c r="H23" s="4">
        <v>0.6</v>
      </c>
      <c r="I23" s="69">
        <f t="shared" si="11"/>
        <v>1800</v>
      </c>
      <c r="J23" s="60">
        <v>1</v>
      </c>
      <c r="K23" s="23">
        <v>1</v>
      </c>
      <c r="L23" s="23">
        <v>1</v>
      </c>
      <c r="M23" s="23"/>
      <c r="N23" s="3">
        <f t="shared" si="2"/>
        <v>1800</v>
      </c>
      <c r="O23" s="127">
        <f t="shared" si="3"/>
        <v>-1800</v>
      </c>
      <c r="P23" s="52"/>
      <c r="Q23" s="23"/>
      <c r="R23" s="23"/>
      <c r="S23" s="26">
        <f t="shared" si="4"/>
        <v>0</v>
      </c>
      <c r="T23" s="28">
        <f t="shared" si="5"/>
        <v>0</v>
      </c>
      <c r="U23" s="52"/>
      <c r="V23" s="23"/>
      <c r="W23" s="23"/>
      <c r="X23" s="26">
        <f t="shared" si="6"/>
        <v>0</v>
      </c>
      <c r="Y23" s="28">
        <f t="shared" si="7"/>
        <v>0</v>
      </c>
    </row>
    <row r="24" spans="3:25" ht="15" customHeight="1" x14ac:dyDescent="0.25">
      <c r="C24" s="53">
        <v>12</v>
      </c>
      <c r="D24" s="58" t="s">
        <v>48</v>
      </c>
      <c r="E24" s="4">
        <v>3680</v>
      </c>
      <c r="F24" s="4">
        <v>1</v>
      </c>
      <c r="G24" s="66">
        <f t="shared" si="10"/>
        <v>3680</v>
      </c>
      <c r="H24" s="4">
        <v>0.6</v>
      </c>
      <c r="I24" s="69">
        <f t="shared" si="11"/>
        <v>2208</v>
      </c>
      <c r="J24" s="60">
        <v>1</v>
      </c>
      <c r="K24" s="23">
        <v>1</v>
      </c>
      <c r="L24" s="23">
        <v>3</v>
      </c>
      <c r="M24" s="23"/>
      <c r="N24" s="3">
        <f t="shared" si="2"/>
        <v>2208</v>
      </c>
      <c r="O24" s="127">
        <f t="shared" si="3"/>
        <v>-2208</v>
      </c>
      <c r="P24" s="52"/>
      <c r="Q24" s="23"/>
      <c r="R24" s="23"/>
      <c r="S24" s="26">
        <f t="shared" si="4"/>
        <v>0</v>
      </c>
      <c r="T24" s="28">
        <f t="shared" si="5"/>
        <v>0</v>
      </c>
      <c r="U24" s="52"/>
      <c r="V24" s="23"/>
      <c r="W24" s="23"/>
      <c r="X24" s="26">
        <f t="shared" si="6"/>
        <v>0</v>
      </c>
      <c r="Y24" s="28">
        <f t="shared" si="7"/>
        <v>0</v>
      </c>
    </row>
    <row r="25" spans="3:25" ht="15" customHeight="1" x14ac:dyDescent="0.25">
      <c r="C25" s="53">
        <v>13</v>
      </c>
      <c r="D25" s="58" t="s">
        <v>48</v>
      </c>
      <c r="E25" s="4">
        <v>3680</v>
      </c>
      <c r="F25" s="4">
        <v>1</v>
      </c>
      <c r="G25" s="66">
        <f t="shared" si="10"/>
        <v>3680</v>
      </c>
      <c r="H25" s="4">
        <v>0.6</v>
      </c>
      <c r="I25" s="69">
        <f t="shared" si="11"/>
        <v>2208</v>
      </c>
      <c r="J25" s="60">
        <v>1</v>
      </c>
      <c r="K25" s="84"/>
      <c r="L25" s="84"/>
      <c r="M25" s="84"/>
      <c r="N25" s="83">
        <f t="shared" si="2"/>
        <v>0</v>
      </c>
      <c r="O25" s="128">
        <f t="shared" si="3"/>
        <v>0</v>
      </c>
      <c r="P25" s="82">
        <v>1</v>
      </c>
      <c r="Q25" s="84">
        <v>3</v>
      </c>
      <c r="R25" s="84"/>
      <c r="S25" s="85">
        <f t="shared" si="4"/>
        <v>2208</v>
      </c>
      <c r="T25" s="86">
        <f t="shared" si="5"/>
        <v>-2208</v>
      </c>
      <c r="U25" s="82"/>
      <c r="V25" s="84"/>
      <c r="W25" s="84"/>
      <c r="X25" s="85">
        <f t="shared" si="6"/>
        <v>0</v>
      </c>
      <c r="Y25" s="86">
        <f t="shared" si="7"/>
        <v>0</v>
      </c>
    </row>
    <row r="26" spans="3:25" ht="15" customHeight="1" x14ac:dyDescent="0.25">
      <c r="C26" s="53">
        <v>14</v>
      </c>
      <c r="D26" s="58" t="s">
        <v>48</v>
      </c>
      <c r="E26" s="4">
        <v>3680</v>
      </c>
      <c r="F26" s="4">
        <v>1</v>
      </c>
      <c r="G26" s="66">
        <f t="shared" si="10"/>
        <v>3680</v>
      </c>
      <c r="H26" s="4">
        <v>0.6</v>
      </c>
      <c r="I26" s="69">
        <f t="shared" si="11"/>
        <v>2208</v>
      </c>
      <c r="J26" s="60">
        <v>1</v>
      </c>
      <c r="K26" s="23"/>
      <c r="L26" s="4"/>
      <c r="M26" s="4"/>
      <c r="N26" s="112">
        <f t="shared" si="2"/>
        <v>0</v>
      </c>
      <c r="O26" s="129">
        <f t="shared" si="3"/>
        <v>0</v>
      </c>
      <c r="P26" s="53"/>
      <c r="Q26" s="4"/>
      <c r="R26" s="4"/>
      <c r="S26" s="113">
        <f t="shared" si="4"/>
        <v>0</v>
      </c>
      <c r="T26" s="132">
        <f t="shared" si="5"/>
        <v>0</v>
      </c>
      <c r="U26" s="53">
        <v>1</v>
      </c>
      <c r="V26" s="4">
        <v>3</v>
      </c>
      <c r="W26" s="4"/>
      <c r="X26" s="26">
        <f t="shared" si="6"/>
        <v>2208</v>
      </c>
      <c r="Y26" s="28">
        <f t="shared" si="7"/>
        <v>-2208</v>
      </c>
    </row>
    <row r="27" spans="3:25" ht="15" customHeight="1" x14ac:dyDescent="0.25">
      <c r="C27" s="53">
        <v>15</v>
      </c>
      <c r="D27" s="58" t="s">
        <v>49</v>
      </c>
      <c r="E27" s="4">
        <v>3355</v>
      </c>
      <c r="F27" s="4">
        <v>1</v>
      </c>
      <c r="G27" s="66">
        <f t="shared" si="10"/>
        <v>3355</v>
      </c>
      <c r="H27" s="4">
        <v>0.8</v>
      </c>
      <c r="I27" s="69">
        <f t="shared" si="11"/>
        <v>2684</v>
      </c>
      <c r="J27" s="60">
        <v>1</v>
      </c>
      <c r="K27" s="24"/>
      <c r="L27" s="4"/>
      <c r="M27" s="4"/>
      <c r="N27" s="112">
        <f t="shared" si="2"/>
        <v>0</v>
      </c>
      <c r="O27" s="129">
        <f t="shared" si="3"/>
        <v>0</v>
      </c>
      <c r="P27" s="53">
        <v>1</v>
      </c>
      <c r="Q27" s="4">
        <v>1</v>
      </c>
      <c r="R27" s="4"/>
      <c r="S27" s="113">
        <f t="shared" si="4"/>
        <v>2684</v>
      </c>
      <c r="T27" s="132">
        <f t="shared" si="5"/>
        <v>-2684</v>
      </c>
      <c r="U27" s="53"/>
      <c r="V27" s="4"/>
      <c r="W27" s="4"/>
      <c r="X27" s="26">
        <f t="shared" si="6"/>
        <v>0</v>
      </c>
      <c r="Y27" s="28">
        <f t="shared" si="7"/>
        <v>0</v>
      </c>
    </row>
    <row r="28" spans="3:25" ht="15" customHeight="1" x14ac:dyDescent="0.25">
      <c r="C28" s="53">
        <v>16</v>
      </c>
      <c r="D28" s="58" t="s">
        <v>49</v>
      </c>
      <c r="E28" s="4">
        <v>3080</v>
      </c>
      <c r="F28" s="4">
        <v>1</v>
      </c>
      <c r="G28" s="66">
        <f t="shared" si="10"/>
        <v>3080</v>
      </c>
      <c r="H28" s="4">
        <v>0.8</v>
      </c>
      <c r="I28" s="69">
        <f t="shared" si="11"/>
        <v>2464</v>
      </c>
      <c r="J28" s="60">
        <v>1</v>
      </c>
      <c r="K28" s="24"/>
      <c r="L28" s="4"/>
      <c r="M28" s="4"/>
      <c r="N28" s="112">
        <f t="shared" si="2"/>
        <v>0</v>
      </c>
      <c r="O28" s="129">
        <f t="shared" si="3"/>
        <v>0</v>
      </c>
      <c r="P28" s="53"/>
      <c r="Q28" s="4"/>
      <c r="R28" s="4"/>
      <c r="S28" s="113">
        <f t="shared" si="4"/>
        <v>0</v>
      </c>
      <c r="T28" s="132">
        <f t="shared" si="5"/>
        <v>0</v>
      </c>
      <c r="U28" s="53">
        <v>1</v>
      </c>
      <c r="V28" s="4">
        <v>1</v>
      </c>
      <c r="W28" s="4"/>
      <c r="X28" s="26">
        <f t="shared" si="6"/>
        <v>2464</v>
      </c>
      <c r="Y28" s="28">
        <f t="shared" si="7"/>
        <v>-2464</v>
      </c>
    </row>
    <row r="29" spans="3:25" ht="15" customHeight="1" x14ac:dyDescent="0.25">
      <c r="C29" s="53">
        <v>17</v>
      </c>
      <c r="D29" s="58" t="s">
        <v>49</v>
      </c>
      <c r="E29" s="4">
        <v>1320</v>
      </c>
      <c r="F29" s="4">
        <v>1</v>
      </c>
      <c r="G29" s="66">
        <f t="shared" si="10"/>
        <v>1320</v>
      </c>
      <c r="H29" s="4">
        <v>0.8</v>
      </c>
      <c r="I29" s="69">
        <f t="shared" si="11"/>
        <v>1056</v>
      </c>
      <c r="J29" s="60">
        <v>1</v>
      </c>
      <c r="K29" s="88">
        <v>1</v>
      </c>
      <c r="L29" s="87">
        <v>2</v>
      </c>
      <c r="M29" s="87"/>
      <c r="N29" s="123">
        <f t="shared" si="2"/>
        <v>1056</v>
      </c>
      <c r="O29" s="130">
        <f t="shared" si="3"/>
        <v>-1056</v>
      </c>
      <c r="P29" s="125"/>
      <c r="Q29" s="87"/>
      <c r="R29" s="87"/>
      <c r="S29" s="124">
        <f t="shared" si="4"/>
        <v>0</v>
      </c>
      <c r="T29" s="133">
        <f t="shared" si="5"/>
        <v>0</v>
      </c>
      <c r="U29" s="125"/>
      <c r="V29" s="87"/>
      <c r="W29" s="87"/>
      <c r="X29" s="89">
        <f t="shared" si="6"/>
        <v>0</v>
      </c>
      <c r="Y29" s="90">
        <f t="shared" si="7"/>
        <v>0</v>
      </c>
    </row>
    <row r="30" spans="3:25" ht="15" customHeight="1" x14ac:dyDescent="0.25">
      <c r="C30" s="53">
        <v>18</v>
      </c>
      <c r="D30" s="58" t="s">
        <v>49</v>
      </c>
      <c r="E30" s="4">
        <v>2860</v>
      </c>
      <c r="F30" s="4">
        <v>1</v>
      </c>
      <c r="G30" s="66">
        <f t="shared" si="10"/>
        <v>2860</v>
      </c>
      <c r="H30" s="4">
        <v>0.8</v>
      </c>
      <c r="I30" s="69">
        <f t="shared" si="11"/>
        <v>2288</v>
      </c>
      <c r="J30" s="60">
        <v>1</v>
      </c>
      <c r="K30" s="23"/>
      <c r="L30" s="4"/>
      <c r="M30" s="4"/>
      <c r="N30" s="112">
        <f t="shared" si="2"/>
        <v>0</v>
      </c>
      <c r="O30" s="129">
        <f t="shared" si="3"/>
        <v>0</v>
      </c>
      <c r="P30" s="53">
        <v>1</v>
      </c>
      <c r="Q30" s="4">
        <v>2</v>
      </c>
      <c r="R30" s="4"/>
      <c r="S30" s="113">
        <f t="shared" si="4"/>
        <v>2288</v>
      </c>
      <c r="T30" s="132">
        <f t="shared" si="5"/>
        <v>-2288</v>
      </c>
      <c r="U30" s="53"/>
      <c r="V30" s="4"/>
      <c r="W30" s="4"/>
      <c r="X30" s="26">
        <f t="shared" si="6"/>
        <v>0</v>
      </c>
      <c r="Y30" s="28">
        <f t="shared" si="7"/>
        <v>0</v>
      </c>
    </row>
    <row r="31" spans="3:25" ht="15" customHeight="1" x14ac:dyDescent="0.25">
      <c r="C31" s="53">
        <v>19</v>
      </c>
      <c r="D31" s="58" t="s">
        <v>49</v>
      </c>
      <c r="E31" s="4">
        <v>2640</v>
      </c>
      <c r="F31" s="4">
        <v>1</v>
      </c>
      <c r="G31" s="66">
        <f t="shared" si="10"/>
        <v>2640</v>
      </c>
      <c r="H31" s="4">
        <v>0.8</v>
      </c>
      <c r="I31" s="69">
        <f t="shared" si="11"/>
        <v>2112</v>
      </c>
      <c r="J31" s="60">
        <v>1</v>
      </c>
      <c r="K31" s="84"/>
      <c r="L31" s="81"/>
      <c r="M31" s="81"/>
      <c r="N31" s="114">
        <f t="shared" si="2"/>
        <v>0</v>
      </c>
      <c r="O31" s="131">
        <f t="shared" si="3"/>
        <v>0</v>
      </c>
      <c r="P31" s="116"/>
      <c r="Q31" s="81"/>
      <c r="R31" s="81"/>
      <c r="S31" s="115">
        <f t="shared" si="4"/>
        <v>0</v>
      </c>
      <c r="T31" s="134">
        <f t="shared" si="5"/>
        <v>0</v>
      </c>
      <c r="U31" s="116">
        <v>1</v>
      </c>
      <c r="V31" s="81">
        <v>2</v>
      </c>
      <c r="W31" s="81"/>
      <c r="X31" s="85">
        <f t="shared" si="6"/>
        <v>2112</v>
      </c>
      <c r="Y31" s="86">
        <f t="shared" si="7"/>
        <v>-2112</v>
      </c>
    </row>
    <row r="32" spans="3:25" ht="15" customHeight="1" x14ac:dyDescent="0.25">
      <c r="C32" s="53"/>
      <c r="D32" s="58"/>
      <c r="E32" s="4"/>
      <c r="F32" s="4"/>
      <c r="G32" s="66"/>
      <c r="H32" s="4"/>
      <c r="I32" s="69"/>
      <c r="J32" s="60"/>
      <c r="K32" s="84"/>
      <c r="L32" s="81"/>
      <c r="M32" s="81"/>
      <c r="N32" s="114">
        <f t="shared" si="2"/>
        <v>0</v>
      </c>
      <c r="O32" s="131">
        <f t="shared" si="3"/>
        <v>0</v>
      </c>
      <c r="P32" s="116"/>
      <c r="Q32" s="81"/>
      <c r="R32" s="81"/>
      <c r="S32" s="115">
        <f t="shared" si="4"/>
        <v>0</v>
      </c>
      <c r="T32" s="134">
        <f t="shared" si="5"/>
        <v>0</v>
      </c>
      <c r="U32" s="116"/>
      <c r="V32" s="81"/>
      <c r="W32" s="81"/>
      <c r="X32" s="85">
        <f t="shared" si="6"/>
        <v>0</v>
      </c>
      <c r="Y32" s="86">
        <f t="shared" si="7"/>
        <v>0</v>
      </c>
    </row>
    <row r="33" spans="3:25" ht="15" customHeight="1" x14ac:dyDescent="0.25">
      <c r="C33" s="53"/>
      <c r="D33" s="58"/>
      <c r="E33" s="4"/>
      <c r="F33" s="4"/>
      <c r="G33" s="66"/>
      <c r="H33" s="4"/>
      <c r="I33" s="69"/>
      <c r="J33" s="60"/>
      <c r="K33" s="84"/>
      <c r="L33" s="81"/>
      <c r="M33" s="81"/>
      <c r="N33" s="114">
        <f t="shared" si="2"/>
        <v>0</v>
      </c>
      <c r="O33" s="131">
        <f t="shared" si="3"/>
        <v>0</v>
      </c>
      <c r="P33" s="116"/>
      <c r="Q33" s="81"/>
      <c r="R33" s="81"/>
      <c r="S33" s="115">
        <f t="shared" si="4"/>
        <v>0</v>
      </c>
      <c r="T33" s="134">
        <f t="shared" si="5"/>
        <v>0</v>
      </c>
      <c r="U33" s="116"/>
      <c r="V33" s="81"/>
      <c r="W33" s="81"/>
      <c r="X33" s="85">
        <f t="shared" si="6"/>
        <v>0</v>
      </c>
      <c r="Y33" s="86">
        <f t="shared" si="7"/>
        <v>0</v>
      </c>
    </row>
    <row r="34" spans="3:25" ht="15" customHeight="1" x14ac:dyDescent="0.25">
      <c r="C34" s="53"/>
      <c r="D34" s="58"/>
      <c r="E34" s="4"/>
      <c r="F34" s="4"/>
      <c r="G34" s="66"/>
      <c r="H34" s="4"/>
      <c r="I34" s="69"/>
      <c r="J34" s="60"/>
      <c r="K34" s="84"/>
      <c r="L34" s="81"/>
      <c r="M34" s="81"/>
      <c r="N34" s="114">
        <f t="shared" si="2"/>
        <v>0</v>
      </c>
      <c r="O34" s="131">
        <f t="shared" si="3"/>
        <v>0</v>
      </c>
      <c r="P34" s="116"/>
      <c r="Q34" s="81"/>
      <c r="R34" s="81"/>
      <c r="S34" s="115">
        <f t="shared" si="4"/>
        <v>0</v>
      </c>
      <c r="T34" s="134">
        <f t="shared" si="5"/>
        <v>0</v>
      </c>
      <c r="U34" s="116"/>
      <c r="V34" s="81"/>
      <c r="W34" s="81"/>
      <c r="X34" s="85">
        <f t="shared" si="6"/>
        <v>0</v>
      </c>
      <c r="Y34" s="86">
        <f t="shared" si="7"/>
        <v>0</v>
      </c>
    </row>
    <row r="35" spans="3:25" ht="15" customHeight="1" x14ac:dyDescent="0.25">
      <c r="C35" s="53"/>
      <c r="D35" s="58"/>
      <c r="E35" s="4"/>
      <c r="F35" s="4"/>
      <c r="G35" s="66"/>
      <c r="H35" s="4"/>
      <c r="I35" s="69"/>
      <c r="J35" s="60"/>
      <c r="K35" s="84"/>
      <c r="L35" s="81"/>
      <c r="M35" s="81"/>
      <c r="N35" s="114">
        <f t="shared" si="2"/>
        <v>0</v>
      </c>
      <c r="O35" s="131">
        <f t="shared" si="3"/>
        <v>0</v>
      </c>
      <c r="P35" s="116"/>
      <c r="Q35" s="81"/>
      <c r="R35" s="81"/>
      <c r="S35" s="115">
        <f t="shared" si="4"/>
        <v>0</v>
      </c>
      <c r="T35" s="134">
        <f t="shared" si="5"/>
        <v>0</v>
      </c>
      <c r="U35" s="116"/>
      <c r="V35" s="81"/>
      <c r="W35" s="81"/>
      <c r="X35" s="85">
        <f t="shared" si="6"/>
        <v>0</v>
      </c>
      <c r="Y35" s="86">
        <f t="shared" si="7"/>
        <v>0</v>
      </c>
    </row>
    <row r="36" spans="3:25" ht="15" customHeight="1" x14ac:dyDescent="0.25">
      <c r="C36" s="53"/>
      <c r="D36" s="58"/>
      <c r="E36" s="4"/>
      <c r="F36" s="4"/>
      <c r="G36" s="66"/>
      <c r="H36" s="4"/>
      <c r="I36" s="69"/>
      <c r="J36" s="60"/>
      <c r="K36" s="84"/>
      <c r="L36" s="81"/>
      <c r="M36" s="81"/>
      <c r="N36" s="114">
        <f t="shared" si="2"/>
        <v>0</v>
      </c>
      <c r="O36" s="131">
        <f t="shared" si="3"/>
        <v>0</v>
      </c>
      <c r="P36" s="116"/>
      <c r="Q36" s="81"/>
      <c r="R36" s="81"/>
      <c r="S36" s="115">
        <f t="shared" si="4"/>
        <v>0</v>
      </c>
      <c r="T36" s="134">
        <f t="shared" si="5"/>
        <v>0</v>
      </c>
      <c r="U36" s="116"/>
      <c r="V36" s="81"/>
      <c r="W36" s="81"/>
      <c r="X36" s="85">
        <f t="shared" si="6"/>
        <v>0</v>
      </c>
      <c r="Y36" s="86">
        <f t="shared" si="7"/>
        <v>0</v>
      </c>
    </row>
    <row r="37" spans="3:25" ht="15" customHeight="1" x14ac:dyDescent="0.25">
      <c r="C37" s="53"/>
      <c r="D37" s="58"/>
      <c r="E37" s="4"/>
      <c r="F37" s="4"/>
      <c r="G37" s="66"/>
      <c r="H37" s="4"/>
      <c r="I37" s="69"/>
      <c r="J37" s="60"/>
      <c r="K37" s="84"/>
      <c r="L37" s="81"/>
      <c r="M37" s="81"/>
      <c r="N37" s="114">
        <f t="shared" si="2"/>
        <v>0</v>
      </c>
      <c r="O37" s="131">
        <f t="shared" si="3"/>
        <v>0</v>
      </c>
      <c r="P37" s="116"/>
      <c r="Q37" s="81"/>
      <c r="R37" s="81"/>
      <c r="S37" s="115">
        <f t="shared" si="4"/>
        <v>0</v>
      </c>
      <c r="T37" s="134">
        <f t="shared" si="5"/>
        <v>0</v>
      </c>
      <c r="U37" s="116"/>
      <c r="V37" s="81"/>
      <c r="W37" s="81"/>
      <c r="X37" s="85">
        <f t="shared" si="6"/>
        <v>0</v>
      </c>
      <c r="Y37" s="86">
        <f t="shared" si="7"/>
        <v>0</v>
      </c>
    </row>
    <row r="38" spans="3:25" ht="15" customHeight="1" x14ac:dyDescent="0.25">
      <c r="C38" s="53"/>
      <c r="D38" s="58"/>
      <c r="E38" s="4"/>
      <c r="F38" s="4"/>
      <c r="G38" s="66"/>
      <c r="H38" s="4"/>
      <c r="I38" s="69"/>
      <c r="J38" s="60"/>
      <c r="K38" s="84"/>
      <c r="L38" s="81"/>
      <c r="M38" s="81"/>
      <c r="N38" s="114">
        <f t="shared" si="2"/>
        <v>0</v>
      </c>
      <c r="O38" s="131">
        <f t="shared" si="3"/>
        <v>0</v>
      </c>
      <c r="P38" s="116"/>
      <c r="Q38" s="81"/>
      <c r="R38" s="81"/>
      <c r="S38" s="115">
        <f t="shared" si="4"/>
        <v>0</v>
      </c>
      <c r="T38" s="134">
        <f t="shared" si="5"/>
        <v>0</v>
      </c>
      <c r="U38" s="116"/>
      <c r="V38" s="81"/>
      <c r="W38" s="81"/>
      <c r="X38" s="85">
        <f t="shared" si="6"/>
        <v>0</v>
      </c>
      <c r="Y38" s="86">
        <f t="shared" si="7"/>
        <v>0</v>
      </c>
    </row>
    <row r="39" spans="3:25" ht="15" customHeight="1" x14ac:dyDescent="0.25">
      <c r="C39" s="53"/>
      <c r="D39" s="58"/>
      <c r="E39" s="4"/>
      <c r="F39" s="4"/>
      <c r="G39" s="66"/>
      <c r="H39" s="4"/>
      <c r="I39" s="69"/>
      <c r="J39" s="60"/>
      <c r="K39" s="84"/>
      <c r="L39" s="81"/>
      <c r="M39" s="81"/>
      <c r="N39" s="114">
        <f t="shared" si="2"/>
        <v>0</v>
      </c>
      <c r="O39" s="131">
        <f t="shared" si="3"/>
        <v>0</v>
      </c>
      <c r="P39" s="116"/>
      <c r="Q39" s="81"/>
      <c r="R39" s="81"/>
      <c r="S39" s="115">
        <f t="shared" si="4"/>
        <v>0</v>
      </c>
      <c r="T39" s="134">
        <f t="shared" si="5"/>
        <v>0</v>
      </c>
      <c r="U39" s="116"/>
      <c r="V39" s="81"/>
      <c r="W39" s="81"/>
      <c r="X39" s="85">
        <f t="shared" si="6"/>
        <v>0</v>
      </c>
      <c r="Y39" s="86">
        <f t="shared" si="7"/>
        <v>0</v>
      </c>
    </row>
    <row r="40" spans="3:25" ht="15" customHeight="1" x14ac:dyDescent="0.25">
      <c r="C40" s="53"/>
      <c r="D40" s="58"/>
      <c r="E40" s="4"/>
      <c r="F40" s="4"/>
      <c r="G40" s="66"/>
      <c r="H40" s="4"/>
      <c r="I40" s="69"/>
      <c r="J40" s="60"/>
      <c r="K40" s="84"/>
      <c r="L40" s="81"/>
      <c r="M40" s="81"/>
      <c r="N40" s="114">
        <f t="shared" si="2"/>
        <v>0</v>
      </c>
      <c r="O40" s="131">
        <f t="shared" si="3"/>
        <v>0</v>
      </c>
      <c r="P40" s="116"/>
      <c r="Q40" s="81"/>
      <c r="R40" s="81"/>
      <c r="S40" s="115">
        <f t="shared" si="4"/>
        <v>0</v>
      </c>
      <c r="T40" s="134">
        <f t="shared" si="5"/>
        <v>0</v>
      </c>
      <c r="U40" s="116"/>
      <c r="V40" s="81"/>
      <c r="W40" s="81"/>
      <c r="X40" s="85">
        <f t="shared" si="6"/>
        <v>0</v>
      </c>
      <c r="Y40" s="86">
        <f t="shared" si="7"/>
        <v>0</v>
      </c>
    </row>
    <row r="41" spans="3:25" ht="15" customHeight="1" x14ac:dyDescent="0.25">
      <c r="C41" s="53"/>
      <c r="D41" s="58"/>
      <c r="E41" s="4"/>
      <c r="F41" s="4"/>
      <c r="G41" s="66"/>
      <c r="H41" s="4"/>
      <c r="I41" s="69"/>
      <c r="J41" s="60"/>
      <c r="K41" s="84"/>
      <c r="L41" s="81"/>
      <c r="M41" s="81"/>
      <c r="N41" s="114">
        <f t="shared" si="2"/>
        <v>0</v>
      </c>
      <c r="O41" s="131">
        <f t="shared" si="3"/>
        <v>0</v>
      </c>
      <c r="P41" s="116"/>
      <c r="Q41" s="81"/>
      <c r="R41" s="81"/>
      <c r="S41" s="115">
        <f t="shared" si="4"/>
        <v>0</v>
      </c>
      <c r="T41" s="134">
        <f t="shared" si="5"/>
        <v>0</v>
      </c>
      <c r="U41" s="116"/>
      <c r="V41" s="81"/>
      <c r="W41" s="81"/>
      <c r="X41" s="85">
        <f t="shared" si="6"/>
        <v>0</v>
      </c>
      <c r="Y41" s="86">
        <f t="shared" si="7"/>
        <v>0</v>
      </c>
    </row>
    <row r="42" spans="3:25" ht="15" customHeight="1" x14ac:dyDescent="0.25">
      <c r="C42" s="53"/>
      <c r="D42" s="58"/>
      <c r="E42" s="4"/>
      <c r="F42" s="4"/>
      <c r="G42" s="66"/>
      <c r="H42" s="4"/>
      <c r="I42" s="69"/>
      <c r="J42" s="60"/>
      <c r="K42" s="84"/>
      <c r="L42" s="81"/>
      <c r="M42" s="81"/>
      <c r="N42" s="114">
        <f t="shared" si="2"/>
        <v>0</v>
      </c>
      <c r="O42" s="131">
        <f t="shared" si="3"/>
        <v>0</v>
      </c>
      <c r="P42" s="116"/>
      <c r="Q42" s="81"/>
      <c r="R42" s="81"/>
      <c r="S42" s="115">
        <f t="shared" si="4"/>
        <v>0</v>
      </c>
      <c r="T42" s="134">
        <f t="shared" si="5"/>
        <v>0</v>
      </c>
      <c r="U42" s="116"/>
      <c r="V42" s="81"/>
      <c r="W42" s="81"/>
      <c r="X42" s="85">
        <f t="shared" si="6"/>
        <v>0</v>
      </c>
      <c r="Y42" s="86">
        <f t="shared" si="7"/>
        <v>0</v>
      </c>
    </row>
    <row r="43" spans="3:25" ht="15" customHeight="1" x14ac:dyDescent="0.25">
      <c r="C43" s="53"/>
      <c r="D43" s="58"/>
      <c r="E43" s="4"/>
      <c r="F43" s="4"/>
      <c r="G43" s="66"/>
      <c r="H43" s="4"/>
      <c r="I43" s="69"/>
      <c r="J43" s="60"/>
      <c r="K43" s="84"/>
      <c r="L43" s="81"/>
      <c r="M43" s="81"/>
      <c r="N43" s="114">
        <f t="shared" si="2"/>
        <v>0</v>
      </c>
      <c r="O43" s="131">
        <f t="shared" si="3"/>
        <v>0</v>
      </c>
      <c r="P43" s="116"/>
      <c r="Q43" s="81"/>
      <c r="R43" s="81"/>
      <c r="S43" s="115">
        <f t="shared" si="4"/>
        <v>0</v>
      </c>
      <c r="T43" s="134">
        <f t="shared" si="5"/>
        <v>0</v>
      </c>
      <c r="U43" s="116"/>
      <c r="V43" s="81"/>
      <c r="W43" s="81"/>
      <c r="X43" s="85">
        <f t="shared" si="6"/>
        <v>0</v>
      </c>
      <c r="Y43" s="86">
        <f t="shared" si="7"/>
        <v>0</v>
      </c>
    </row>
    <row r="44" spans="3:25" ht="15" customHeight="1" x14ac:dyDescent="0.25">
      <c r="C44" s="53"/>
      <c r="D44" s="58"/>
      <c r="E44" s="4"/>
      <c r="F44" s="4"/>
      <c r="G44" s="66"/>
      <c r="H44" s="4"/>
      <c r="I44" s="69"/>
      <c r="J44" s="60"/>
      <c r="K44" s="84"/>
      <c r="L44" s="81"/>
      <c r="M44" s="81"/>
      <c r="N44" s="114">
        <f t="shared" si="2"/>
        <v>0</v>
      </c>
      <c r="O44" s="131">
        <f t="shared" si="3"/>
        <v>0</v>
      </c>
      <c r="P44" s="116"/>
      <c r="Q44" s="81"/>
      <c r="R44" s="81"/>
      <c r="S44" s="115">
        <f t="shared" si="4"/>
        <v>0</v>
      </c>
      <c r="T44" s="134">
        <f t="shared" si="5"/>
        <v>0</v>
      </c>
      <c r="U44" s="116"/>
      <c r="V44" s="81"/>
      <c r="W44" s="81"/>
      <c r="X44" s="85">
        <f t="shared" si="6"/>
        <v>0</v>
      </c>
      <c r="Y44" s="86">
        <f t="shared" si="7"/>
        <v>0</v>
      </c>
    </row>
    <row r="45" spans="3:25" ht="15" customHeight="1" x14ac:dyDescent="0.25">
      <c r="C45" s="53"/>
      <c r="D45" s="58"/>
      <c r="E45" s="4"/>
      <c r="F45" s="4"/>
      <c r="G45" s="66"/>
      <c r="H45" s="4"/>
      <c r="I45" s="69"/>
      <c r="J45" s="60"/>
      <c r="K45" s="84"/>
      <c r="L45" s="81"/>
      <c r="M45" s="81"/>
      <c r="N45" s="114">
        <f t="shared" si="2"/>
        <v>0</v>
      </c>
      <c r="O45" s="131">
        <f t="shared" si="3"/>
        <v>0</v>
      </c>
      <c r="P45" s="116"/>
      <c r="Q45" s="81"/>
      <c r="R45" s="81"/>
      <c r="S45" s="115">
        <f t="shared" si="4"/>
        <v>0</v>
      </c>
      <c r="T45" s="134">
        <f t="shared" si="5"/>
        <v>0</v>
      </c>
      <c r="U45" s="116"/>
      <c r="V45" s="81"/>
      <c r="W45" s="81"/>
      <c r="X45" s="85">
        <f t="shared" si="6"/>
        <v>0</v>
      </c>
      <c r="Y45" s="86">
        <f t="shared" si="7"/>
        <v>0</v>
      </c>
    </row>
    <row r="46" spans="3:25" ht="15" customHeight="1" x14ac:dyDescent="0.25">
      <c r="C46" s="53"/>
      <c r="D46" s="58"/>
      <c r="E46" s="4"/>
      <c r="F46" s="4"/>
      <c r="G46" s="66"/>
      <c r="H46" s="4"/>
      <c r="I46" s="69"/>
      <c r="J46" s="60"/>
      <c r="K46" s="84"/>
      <c r="L46" s="81"/>
      <c r="M46" s="81"/>
      <c r="N46" s="114">
        <f t="shared" si="2"/>
        <v>0</v>
      </c>
      <c r="O46" s="131">
        <f t="shared" si="3"/>
        <v>0</v>
      </c>
      <c r="P46" s="116"/>
      <c r="Q46" s="81"/>
      <c r="R46" s="81"/>
      <c r="S46" s="115">
        <f t="shared" si="4"/>
        <v>0</v>
      </c>
      <c r="T46" s="134">
        <f t="shared" si="5"/>
        <v>0</v>
      </c>
      <c r="U46" s="116"/>
      <c r="V46" s="81"/>
      <c r="W46" s="81"/>
      <c r="X46" s="85">
        <f t="shared" si="6"/>
        <v>0</v>
      </c>
      <c r="Y46" s="86">
        <f t="shared" si="7"/>
        <v>0</v>
      </c>
    </row>
    <row r="47" spans="3:25" ht="15" customHeight="1" x14ac:dyDescent="0.25">
      <c r="C47" s="53"/>
      <c r="D47" s="58"/>
      <c r="E47" s="4"/>
      <c r="F47" s="4"/>
      <c r="G47" s="66"/>
      <c r="H47" s="4"/>
      <c r="I47" s="69"/>
      <c r="J47" s="60"/>
      <c r="K47" s="84"/>
      <c r="L47" s="81"/>
      <c r="M47" s="81"/>
      <c r="N47" s="114">
        <f t="shared" si="2"/>
        <v>0</v>
      </c>
      <c r="O47" s="131">
        <f t="shared" si="3"/>
        <v>0</v>
      </c>
      <c r="P47" s="116"/>
      <c r="Q47" s="81"/>
      <c r="R47" s="81"/>
      <c r="S47" s="115">
        <f t="shared" si="4"/>
        <v>0</v>
      </c>
      <c r="T47" s="134">
        <f t="shared" si="5"/>
        <v>0</v>
      </c>
      <c r="U47" s="116"/>
      <c r="V47" s="81"/>
      <c r="W47" s="81"/>
      <c r="X47" s="85">
        <f t="shared" si="6"/>
        <v>0</v>
      </c>
      <c r="Y47" s="86">
        <f t="shared" si="7"/>
        <v>0</v>
      </c>
    </row>
    <row r="48" spans="3:25" ht="15" customHeight="1" x14ac:dyDescent="0.25">
      <c r="C48" s="53"/>
      <c r="D48" s="58"/>
      <c r="E48" s="4"/>
      <c r="F48" s="4"/>
      <c r="G48" s="66"/>
      <c r="H48" s="4"/>
      <c r="I48" s="69"/>
      <c r="J48" s="60"/>
      <c r="K48" s="84"/>
      <c r="L48" s="81"/>
      <c r="M48" s="81"/>
      <c r="N48" s="114">
        <f t="shared" si="2"/>
        <v>0</v>
      </c>
      <c r="O48" s="131">
        <f t="shared" si="3"/>
        <v>0</v>
      </c>
      <c r="P48" s="116"/>
      <c r="Q48" s="81"/>
      <c r="R48" s="81"/>
      <c r="S48" s="115">
        <f t="shared" si="4"/>
        <v>0</v>
      </c>
      <c r="T48" s="134">
        <f t="shared" si="5"/>
        <v>0</v>
      </c>
      <c r="U48" s="116"/>
      <c r="V48" s="81"/>
      <c r="W48" s="81"/>
      <c r="X48" s="85">
        <f t="shared" si="6"/>
        <v>0</v>
      </c>
      <c r="Y48" s="86">
        <f t="shared" si="7"/>
        <v>0</v>
      </c>
    </row>
    <row r="49" spans="3:30" ht="15" customHeight="1" x14ac:dyDescent="0.25">
      <c r="C49" s="53"/>
      <c r="D49" s="58"/>
      <c r="E49" s="4"/>
      <c r="F49" s="4"/>
      <c r="G49" s="66"/>
      <c r="H49" s="4"/>
      <c r="I49" s="69"/>
      <c r="J49" s="60"/>
      <c r="K49" s="84"/>
      <c r="L49" s="81"/>
      <c r="M49" s="81"/>
      <c r="N49" s="114">
        <f t="shared" si="2"/>
        <v>0</v>
      </c>
      <c r="O49" s="131">
        <f t="shared" si="3"/>
        <v>0</v>
      </c>
      <c r="P49" s="116"/>
      <c r="Q49" s="81"/>
      <c r="R49" s="81"/>
      <c r="S49" s="115">
        <f t="shared" si="4"/>
        <v>0</v>
      </c>
      <c r="T49" s="134">
        <f t="shared" si="5"/>
        <v>0</v>
      </c>
      <c r="U49" s="116"/>
      <c r="V49" s="81"/>
      <c r="W49" s="81"/>
      <c r="X49" s="85">
        <f t="shared" si="6"/>
        <v>0</v>
      </c>
      <c r="Y49" s="86">
        <f t="shared" si="7"/>
        <v>0</v>
      </c>
    </row>
    <row r="50" spans="3:30" ht="15" customHeight="1" x14ac:dyDescent="0.25">
      <c r="C50" s="53"/>
      <c r="D50" s="58"/>
      <c r="E50" s="4"/>
      <c r="F50" s="4"/>
      <c r="G50" s="66"/>
      <c r="H50" s="4"/>
      <c r="I50" s="69"/>
      <c r="J50" s="60"/>
      <c r="K50" s="84"/>
      <c r="L50" s="81"/>
      <c r="M50" s="81"/>
      <c r="N50" s="114">
        <f t="shared" si="2"/>
        <v>0</v>
      </c>
      <c r="O50" s="131">
        <f t="shared" si="3"/>
        <v>0</v>
      </c>
      <c r="P50" s="116"/>
      <c r="Q50" s="81"/>
      <c r="R50" s="81"/>
      <c r="S50" s="115">
        <f t="shared" si="4"/>
        <v>0</v>
      </c>
      <c r="T50" s="134">
        <f t="shared" si="5"/>
        <v>0</v>
      </c>
      <c r="U50" s="116"/>
      <c r="V50" s="81"/>
      <c r="W50" s="81"/>
      <c r="X50" s="85">
        <f t="shared" si="6"/>
        <v>0</v>
      </c>
      <c r="Y50" s="86">
        <f t="shared" si="7"/>
        <v>0</v>
      </c>
    </row>
    <row r="51" spans="3:30" ht="15" customHeight="1" x14ac:dyDescent="0.25">
      <c r="C51" s="52"/>
      <c r="D51" s="58"/>
      <c r="E51" s="4"/>
      <c r="F51" s="4"/>
      <c r="G51" s="66"/>
      <c r="H51" s="4"/>
      <c r="I51" s="69"/>
      <c r="J51" s="60"/>
      <c r="K51" s="23"/>
      <c r="L51" s="117"/>
      <c r="M51" s="117"/>
      <c r="N51" s="3">
        <f t="shared" si="2"/>
        <v>0</v>
      </c>
      <c r="O51" s="127">
        <f t="shared" si="3"/>
        <v>0</v>
      </c>
      <c r="P51" s="52"/>
      <c r="Q51" s="117"/>
      <c r="R51" s="117"/>
      <c r="S51" s="26">
        <f t="shared" si="4"/>
        <v>0</v>
      </c>
      <c r="T51" s="28">
        <f t="shared" si="5"/>
        <v>0</v>
      </c>
      <c r="U51" s="52"/>
      <c r="V51" s="117"/>
      <c r="W51" s="117"/>
      <c r="X51" s="26">
        <f t="shared" si="6"/>
        <v>0</v>
      </c>
      <c r="Y51" s="28">
        <f t="shared" si="7"/>
        <v>0</v>
      </c>
    </row>
    <row r="52" spans="3:30" ht="15" customHeight="1" thickBot="1" x14ac:dyDescent="0.3">
      <c r="C52" s="106"/>
      <c r="D52" s="107"/>
      <c r="E52" s="108"/>
      <c r="F52" s="108"/>
      <c r="G52" s="109"/>
      <c r="H52" s="108"/>
      <c r="I52" s="119"/>
      <c r="J52" s="120"/>
      <c r="K52" s="121"/>
      <c r="L52" s="118"/>
      <c r="M52" s="118"/>
      <c r="N52" s="122">
        <f t="shared" si="2"/>
        <v>0</v>
      </c>
      <c r="O52" s="135">
        <f t="shared" si="3"/>
        <v>0</v>
      </c>
      <c r="P52" s="106"/>
      <c r="Q52" s="118"/>
      <c r="R52" s="118"/>
      <c r="S52" s="110">
        <f t="shared" si="4"/>
        <v>0</v>
      </c>
      <c r="T52" s="111">
        <f t="shared" si="5"/>
        <v>0</v>
      </c>
      <c r="U52" s="106"/>
      <c r="V52" s="118"/>
      <c r="W52" s="118"/>
      <c r="X52" s="110">
        <f t="shared" si="6"/>
        <v>0</v>
      </c>
      <c r="Y52" s="111">
        <f t="shared" si="7"/>
        <v>0</v>
      </c>
    </row>
    <row r="53" spans="3:30" ht="15" customHeight="1" x14ac:dyDescent="0.25">
      <c r="D53" s="45" t="s">
        <v>30</v>
      </c>
      <c r="E53" s="45" t="s">
        <v>30</v>
      </c>
      <c r="J53" s="45" t="s">
        <v>30</v>
      </c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</row>
    <row r="54" spans="3:30" ht="15.75" customHeight="1" x14ac:dyDescent="0.25">
      <c r="D54" s="45" t="s">
        <v>30</v>
      </c>
      <c r="E54" s="46" t="s">
        <v>51</v>
      </c>
      <c r="J54" s="47" t="s">
        <v>31</v>
      </c>
      <c r="K54" s="46" t="s">
        <v>33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</row>
    <row r="55" spans="3:30" ht="15.75" customHeight="1" thickBot="1" x14ac:dyDescent="0.3">
      <c r="D55" s="45" t="s">
        <v>30</v>
      </c>
      <c r="J55" s="29"/>
    </row>
    <row r="56" spans="3:30" ht="15" customHeight="1" thickBot="1" x14ac:dyDescent="0.3">
      <c r="D56" s="136" t="s">
        <v>50</v>
      </c>
      <c r="E56" s="46"/>
      <c r="J56" s="149" t="s">
        <v>2</v>
      </c>
      <c r="K56" s="150"/>
      <c r="L56" s="99"/>
      <c r="M56" s="99"/>
      <c r="N56" s="48" t="s">
        <v>8</v>
      </c>
      <c r="O56" s="49" t="s">
        <v>9</v>
      </c>
      <c r="P56" s="50" t="s">
        <v>10</v>
      </c>
    </row>
    <row r="57" spans="3:30" ht="15" customHeight="1" thickBot="1" x14ac:dyDescent="0.3">
      <c r="J57" s="151" t="s">
        <v>22</v>
      </c>
      <c r="K57" s="152"/>
      <c r="L57" s="102"/>
      <c r="M57" s="102"/>
      <c r="N57" s="8">
        <f>SUM(N7:N52)</f>
        <v>10104</v>
      </c>
      <c r="O57" s="9">
        <f>SUM(S7:S52)</f>
        <v>11140</v>
      </c>
      <c r="P57" s="8">
        <f>SUM(X7:X52)</f>
        <v>10984</v>
      </c>
      <c r="Q57" s="105"/>
      <c r="R57" s="105"/>
      <c r="AB57" s="5"/>
    </row>
    <row r="58" spans="3:30" ht="15" customHeight="1" thickBot="1" x14ac:dyDescent="0.3">
      <c r="D58" s="147" t="s">
        <v>20</v>
      </c>
      <c r="E58" s="148"/>
      <c r="J58" s="153" t="s">
        <v>24</v>
      </c>
      <c r="K58" s="154"/>
      <c r="L58" s="100"/>
      <c r="M58" s="100"/>
      <c r="N58" s="12">
        <f>N57/230</f>
        <v>43.930434782608693</v>
      </c>
      <c r="O58" s="13">
        <f>O57/230</f>
        <v>48.434782608695649</v>
      </c>
      <c r="P58" s="12">
        <f>P57/230</f>
        <v>47.756521739130434</v>
      </c>
      <c r="Q58" s="46" t="s">
        <v>25</v>
      </c>
      <c r="R58" s="5"/>
      <c r="AA58" s="5"/>
      <c r="AB58" s="5"/>
      <c r="AD58" s="5"/>
    </row>
    <row r="59" spans="3:30" ht="15.75" customHeight="1" thickBot="1" x14ac:dyDescent="0.3">
      <c r="D59" s="6" t="s">
        <v>21</v>
      </c>
      <c r="E59" s="7">
        <f>SUM(I7:I52)</f>
        <v>32228</v>
      </c>
      <c r="J59" s="138" t="s">
        <v>27</v>
      </c>
      <c r="K59" s="139"/>
      <c r="L59" s="97"/>
      <c r="M59" s="97"/>
      <c r="N59" s="16">
        <f>SUM(O7:O52)</f>
        <v>-5064</v>
      </c>
      <c r="O59" s="17">
        <f>SUM(T7:T52)</f>
        <v>-7180</v>
      </c>
      <c r="P59" s="16">
        <f>SUM(Y7:Y52)</f>
        <v>-6784</v>
      </c>
      <c r="Q59" s="46"/>
      <c r="R59" s="105"/>
    </row>
    <row r="60" spans="3:30" ht="15.75" customHeight="1" thickBot="1" x14ac:dyDescent="0.3">
      <c r="D60" s="10" t="s">
        <v>23</v>
      </c>
      <c r="E60" s="11">
        <f>E59/230</f>
        <v>140.12173913043478</v>
      </c>
      <c r="H60" s="77" t="s">
        <v>34</v>
      </c>
      <c r="J60" s="140" t="s">
        <v>28</v>
      </c>
      <c r="K60" s="141"/>
      <c r="L60" s="103"/>
      <c r="M60" s="103"/>
      <c r="N60" s="18">
        <f>N59/230</f>
        <v>-22.017391304347825</v>
      </c>
      <c r="O60" s="19">
        <f>O59/230</f>
        <v>-31.217391304347824</v>
      </c>
      <c r="P60" s="18">
        <f>P59/230</f>
        <v>-29.495652173913044</v>
      </c>
      <c r="Q60" s="46"/>
      <c r="R60" s="105"/>
    </row>
    <row r="61" spans="3:30" ht="15" customHeight="1" thickBot="1" x14ac:dyDescent="0.3">
      <c r="D61" s="14" t="s">
        <v>26</v>
      </c>
      <c r="E61" s="15">
        <f>E60/3</f>
        <v>46.70724637681159</v>
      </c>
      <c r="H61" s="76">
        <v>25</v>
      </c>
      <c r="I61" s="78" t="s">
        <v>35</v>
      </c>
      <c r="J61" s="142" t="s">
        <v>29</v>
      </c>
      <c r="K61" s="143"/>
      <c r="L61" s="98"/>
      <c r="M61" s="98"/>
      <c r="N61" s="20">
        <f>N58+N60</f>
        <v>21.913043478260867</v>
      </c>
      <c r="O61" s="20">
        <f t="shared" ref="O61" si="12">O58+O60</f>
        <v>17.217391304347824</v>
      </c>
      <c r="P61" s="20">
        <f t="shared" ref="P61" si="13">P58+P60</f>
        <v>18.260869565217391</v>
      </c>
      <c r="Q61" s="46" t="s">
        <v>32</v>
      </c>
      <c r="R61" s="105"/>
    </row>
    <row r="65" spans="4:15" ht="15" customHeight="1" thickBot="1" x14ac:dyDescent="0.3"/>
    <row r="66" spans="4:15" ht="15" customHeight="1" thickBot="1" x14ac:dyDescent="0.3">
      <c r="D66" s="158" t="s">
        <v>52</v>
      </c>
      <c r="E66" s="159"/>
      <c r="F66" s="159"/>
      <c r="G66" s="171" t="s">
        <v>57</v>
      </c>
      <c r="H66" s="159"/>
      <c r="I66" s="159"/>
      <c r="J66" s="159"/>
      <c r="K66" s="159"/>
      <c r="L66" s="159"/>
      <c r="M66" s="160"/>
      <c r="O66" s="21"/>
    </row>
    <row r="67" spans="4:15" ht="15" customHeight="1" x14ac:dyDescent="0.25">
      <c r="D67" s="165" t="s">
        <v>65</v>
      </c>
      <c r="E67" s="166"/>
      <c r="F67" s="166"/>
      <c r="G67" s="168" t="s">
        <v>58</v>
      </c>
      <c r="H67" s="166"/>
      <c r="I67" s="166"/>
      <c r="J67" s="166"/>
      <c r="K67" s="166"/>
      <c r="L67" s="166"/>
      <c r="M67" s="167"/>
    </row>
    <row r="68" spans="4:15" ht="15" customHeight="1" x14ac:dyDescent="0.25">
      <c r="D68" s="164" t="s">
        <v>3</v>
      </c>
      <c r="E68" s="162"/>
      <c r="F68" s="162"/>
      <c r="G68" s="169" t="s">
        <v>59</v>
      </c>
      <c r="H68" s="162"/>
      <c r="I68" s="162"/>
      <c r="J68" s="162"/>
      <c r="K68" s="162"/>
      <c r="L68" s="162"/>
      <c r="M68" s="163"/>
    </row>
    <row r="69" spans="4:15" ht="15" customHeight="1" x14ac:dyDescent="0.25">
      <c r="D69" s="164" t="s">
        <v>4</v>
      </c>
      <c r="E69" s="162"/>
      <c r="F69" s="162"/>
      <c r="G69" s="169" t="s">
        <v>60</v>
      </c>
      <c r="H69" s="162"/>
      <c r="I69" s="162"/>
      <c r="J69" s="162"/>
      <c r="K69" s="162"/>
      <c r="L69" s="162"/>
      <c r="M69" s="163"/>
    </row>
    <row r="70" spans="4:15" ht="15" customHeight="1" x14ac:dyDescent="0.25">
      <c r="D70" s="164" t="s">
        <v>66</v>
      </c>
      <c r="E70" s="162"/>
      <c r="F70" s="162"/>
      <c r="G70" s="169" t="s">
        <v>61</v>
      </c>
      <c r="H70" s="162"/>
      <c r="I70" s="162"/>
      <c r="J70" s="162"/>
      <c r="K70" s="162"/>
      <c r="L70" s="162"/>
      <c r="M70" s="163"/>
    </row>
    <row r="71" spans="4:15" ht="15" customHeight="1" x14ac:dyDescent="0.25">
      <c r="D71" s="164" t="s">
        <v>67</v>
      </c>
      <c r="E71" s="162"/>
      <c r="F71" s="162"/>
      <c r="G71" s="169" t="s">
        <v>62</v>
      </c>
      <c r="H71" s="162" t="s">
        <v>56</v>
      </c>
      <c r="I71" s="162"/>
      <c r="J71" s="162"/>
      <c r="K71" s="162"/>
      <c r="L71" s="162"/>
      <c r="M71" s="163"/>
    </row>
    <row r="72" spans="4:15" ht="15" customHeight="1" x14ac:dyDescent="0.25">
      <c r="D72" s="164" t="s">
        <v>68</v>
      </c>
      <c r="E72" s="162"/>
      <c r="F72" s="162"/>
      <c r="G72" s="169" t="s">
        <v>63</v>
      </c>
      <c r="H72" s="162" t="s">
        <v>54</v>
      </c>
      <c r="I72" s="162"/>
      <c r="J72" s="162"/>
      <c r="K72" s="162"/>
      <c r="L72" s="162"/>
      <c r="M72" s="163"/>
    </row>
    <row r="73" spans="4:15" ht="15" customHeight="1" x14ac:dyDescent="0.25">
      <c r="D73" s="164" t="s">
        <v>69</v>
      </c>
      <c r="E73" s="162"/>
      <c r="F73" s="162"/>
      <c r="G73" s="169" t="s">
        <v>64</v>
      </c>
      <c r="H73" s="162" t="s">
        <v>55</v>
      </c>
      <c r="I73" s="162"/>
      <c r="J73" s="162"/>
      <c r="K73" s="162"/>
      <c r="L73" s="162"/>
      <c r="M73" s="163"/>
    </row>
    <row r="74" spans="4:15" ht="15" customHeight="1" x14ac:dyDescent="0.25">
      <c r="D74" s="161"/>
      <c r="E74" s="162"/>
      <c r="F74" s="162"/>
      <c r="G74" s="169"/>
      <c r="H74" s="162"/>
      <c r="I74" s="162"/>
      <c r="J74" s="162"/>
      <c r="K74" s="162"/>
      <c r="L74" s="162"/>
      <c r="M74" s="163"/>
    </row>
    <row r="75" spans="4:15" ht="15" customHeight="1" x14ac:dyDescent="0.25">
      <c r="D75" s="161"/>
      <c r="E75" s="162"/>
      <c r="F75" s="162"/>
      <c r="G75" s="169"/>
      <c r="H75" s="162"/>
      <c r="I75" s="162"/>
      <c r="J75" s="162"/>
      <c r="K75" s="162"/>
      <c r="L75" s="162"/>
      <c r="M75" s="163"/>
    </row>
    <row r="76" spans="4:15" ht="15" customHeight="1" thickBot="1" x14ac:dyDescent="0.3">
      <c r="D76" s="155"/>
      <c r="E76" s="156"/>
      <c r="F76" s="156"/>
      <c r="G76" s="170"/>
      <c r="H76" s="156"/>
      <c r="I76" s="156"/>
      <c r="J76" s="156"/>
      <c r="K76" s="156"/>
      <c r="L76" s="156"/>
      <c r="M76" s="157"/>
    </row>
    <row r="81" spans="3:3" ht="15" customHeight="1" x14ac:dyDescent="0.25">
      <c r="C81" s="79"/>
    </row>
    <row r="82" spans="3:3" ht="15" customHeight="1" x14ac:dyDescent="0.25">
      <c r="C82" s="80"/>
    </row>
  </sheetData>
  <mergeCells count="8">
    <mergeCell ref="J59:K59"/>
    <mergeCell ref="J60:K60"/>
    <mergeCell ref="J61:K61"/>
    <mergeCell ref="K4:Y4"/>
    <mergeCell ref="D58:E58"/>
    <mergeCell ref="J56:K56"/>
    <mergeCell ref="J57:K57"/>
    <mergeCell ref="J58:K58"/>
  </mergeCells>
  <phoneticPr fontId="26" type="noConversion"/>
  <conditionalFormatting sqref="J7:J52">
    <cfRule type="expression" dxfId="8" priority="0">
      <formula>_xlfn.XOR(K7=1,P7=1,U7=1)</formula>
    </cfRule>
    <cfRule type="expression" dxfId="7" priority="0">
      <formula>AND(K7=1,P7=1,U7=1)</formula>
    </cfRule>
  </conditionalFormatting>
  <conditionalFormatting sqref="N61">
    <cfRule type="cellIs" dxfId="6" priority="10" operator="lessThanOrEqual">
      <formula>H61-2</formula>
    </cfRule>
    <cfRule type="cellIs" dxfId="5" priority="11" operator="greaterThan">
      <formula>H61-2</formula>
    </cfRule>
  </conditionalFormatting>
  <conditionalFormatting sqref="O61">
    <cfRule type="cellIs" dxfId="4" priority="8" operator="lessThanOrEqual">
      <formula>H61-2</formula>
    </cfRule>
    <cfRule type="cellIs" dxfId="3" priority="9" operator="greaterThan">
      <formula>H61-2</formula>
    </cfRule>
  </conditionalFormatting>
  <conditionalFormatting sqref="P61">
    <cfRule type="cellIs" dxfId="2" priority="6" operator="greaterThan">
      <formula>$H$61</formula>
    </cfRule>
    <cfRule type="cellIs" dxfId="1" priority="7" operator="lessThanOrEqual">
      <formula>$H$61</formula>
    </cfRule>
  </conditionalFormatting>
  <conditionalFormatting sqref="E7:E31">
    <cfRule type="expression" dxfId="0" priority="1">
      <formula>AND(E7&gt;3000,J7=1)</formula>
    </cfRule>
  </conditionalFormatting>
  <dataValidations count="1">
    <dataValidation type="list" allowBlank="1" showInputMessage="1" showErrorMessage="1" sqref="H61" xr:uid="{CBB896BA-872B-48A6-9967-B1416903695B}">
      <formula1>"6,10,16,25,35,40,50"</formula1>
    </dataValidation>
  </dataValidations>
  <pageMargins left="0.7" right="0.7" top="0.75" bottom="0.75" header="0.3" footer="0.3"/>
  <pageSetup paperSize="9" scale="47" orientation="landscape" r:id="rId1"/>
  <ignoredErrors>
    <ignoredError sqref="N59:P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2022-11-15T15:09:22Z</cp:lastPrinted>
  <dcterms:created xsi:type="dcterms:W3CDTF">2020-09-24T15:35:16Z</dcterms:created>
  <dcterms:modified xsi:type="dcterms:W3CDTF">2022-12-11T12:28:53Z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